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06" windowWidth="8655" windowHeight="8190" tabRatio="687" activeTab="0"/>
  </bookViews>
  <sheets>
    <sheet name="PENSIONADOS" sheetId="1" r:id="rId1"/>
  </sheets>
  <definedNames>
    <definedName name="_xlnm.Print_Area" localSheetId="0">'PENSIONADOS'!$A$1:$L$142</definedName>
  </definedNames>
  <calcPr fullCalcOnLoad="1"/>
</workbook>
</file>

<file path=xl/sharedStrings.xml><?xml version="1.0" encoding="utf-8"?>
<sst xmlns="http://schemas.openxmlformats.org/spreadsheetml/2006/main" count="364" uniqueCount="193">
  <si>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</si>
  <si>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</si>
  <si>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</si>
  <si>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</si>
  <si>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</si>
  <si>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</si>
  <si>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</si>
  <si>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</si>
  <si>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</si>
  <si>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</si>
  <si>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</si>
  <si>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</si>
  <si>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</si>
  <si>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</si>
  <si>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</si>
  <si>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</si>
  <si>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</si>
  <si>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</si>
  <si>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</si>
  <si>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</si>
  <si>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</si>
  <si>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</si>
  <si>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</si>
  <si>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</si>
  <si>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</si>
  <si>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</si>
  <si>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</si>
  <si>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</si>
  <si>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</si>
  <si>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</si>
  <si>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</si>
  <si>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</si>
  <si>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</si>
  <si>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</si>
  <si>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</si>
  <si>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</si>
  <si>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</si>
  <si>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</si>
  <si>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</si>
  <si>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</si>
  <si>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</si>
  <si>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</si>
  <si>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</si>
  <si>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</si>
  <si>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</si>
  <si>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</si>
  <si>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</si>
  <si>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</si>
  <si>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</si>
  <si>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</si>
  <si>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</si>
  <si>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</si>
  <si>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</si>
  <si>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</si>
  <si>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</si>
  <si>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</si>
  <si>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</si>
  <si>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</si>
  <si>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</si>
  <si>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</si>
  <si>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</si>
  <si>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</si>
  <si>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</si>
  <si>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</si>
  <si>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</si>
  <si>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</si>
  <si>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</si>
  <si>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</si>
  <si>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</si>
  <si>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</si>
  <si>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</si>
  <si>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</si>
  <si>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</si>
  <si>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</si>
  <si>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</si>
  <si>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</si>
  <si>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</si>
  <si>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</si>
  <si>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Rocio Leticia Rojas Davalos</t>
  </si>
  <si>
    <t>Benjamin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</si>
  <si>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</si>
  <si>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</si>
  <si>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</si>
  <si>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</si>
  <si>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</si>
  <si>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</si>
  <si>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</si>
  <si>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</si>
  <si>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</si>
  <si>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</si>
  <si>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</si>
  <si>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</si>
  <si>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</si>
  <si>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</si>
  <si>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</si>
  <si>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</si>
  <si>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</si>
  <si>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</si>
  <si>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</si>
  <si>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</si>
  <si>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</si>
  <si>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</si>
  <si>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</si>
  <si>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</si>
  <si>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</si>
  <si>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</si>
  <si>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</si>
  <si>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</si>
  <si>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</si>
  <si>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</si>
  <si>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</si>
  <si>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</si>
  <si>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</si>
  <si>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</si>
  <si>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</si>
  <si>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</si>
  <si>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</si>
  <si>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</si>
  <si>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</si>
  <si>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</si>
  <si>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</si>
  <si>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</si>
  <si>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</si>
  <si>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</si>
  <si>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</si>
  <si>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</si>
  <si>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</si>
  <si>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</si>
  <si>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</si>
  <si>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</si>
  <si>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</si>
  <si>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</si>
  <si>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</si>
  <si>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</si>
  <si>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</si>
  <si>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</si>
  <si>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</si>
  <si>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</si>
  <si>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</si>
  <si>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</si>
  <si>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</si>
  <si>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</si>
  <si>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</si>
  <si>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</si>
  <si>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</si>
  <si>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</si>
  <si>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</si>
  <si>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</si>
  <si>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</si>
  <si>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</si>
  <si>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</si>
  <si>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</si>
  <si>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</si>
  <si>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</si>
  <si>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</si>
  <si>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</si>
  <si>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</si>
  <si>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</si>
  <si>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</si>
  <si>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</si>
  <si>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</si>
  <si>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</si>
  <si>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</si>
  <si>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</si>
  <si>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</si>
  <si>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</si>
  <si>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</si>
  <si>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</si>
  <si>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</si>
  <si>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</si>
  <si>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</si>
  <si>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</si>
  <si>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Casillas Reynoso Miguel</t>
  </si>
  <si>
    <t>A71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</si>
  <si>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</si>
  <si>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</si>
  <si>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</si>
  <si>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</si>
  <si>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</si>
  <si>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</si>
  <si>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</si>
  <si>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</si>
  <si>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</si>
  <si>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</si>
  <si>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</si>
  <si>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</si>
  <si>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</si>
  <si>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</si>
  <si>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</si>
  <si>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</si>
  <si>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</si>
  <si>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SEGUNDA QUINCENA JULIO 2019</t>
  </si>
  <si>
    <t xml:space="preserve">SEGUNDA QUINCENA JULIO 2019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</si>
</sst>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5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4" fontId="9" fillId="0" borderId="12" xfId="48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4" applyFont="1" applyFill="1" applyBorder="1" applyAlignment="1">
      <alignment vertical="center"/>
      <protection/>
    </xf>
    <xf numFmtId="0" fontId="9" fillId="0" borderId="12" xfId="54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4" applyFont="1" applyBorder="1" applyAlignment="1">
      <alignment vertical="center"/>
      <protection/>
    </xf>
    <xf numFmtId="0" fontId="3" fillId="0" borderId="15" xfId="48" applyNumberFormat="1" applyFont="1" applyFill="1" applyBorder="1" applyAlignment="1" applyProtection="1">
      <alignment horizontal="center"/>
      <protection/>
    </xf>
    <xf numFmtId="164" fontId="3" fillId="0" borderId="16" xfId="48" applyFont="1" applyFill="1" applyBorder="1" applyAlignment="1" applyProtection="1">
      <alignment/>
      <protection/>
    </xf>
    <xf numFmtId="164" fontId="3" fillId="0" borderId="16" xfId="48" applyFont="1" applyFill="1" applyBorder="1" applyAlignment="1" applyProtection="1">
      <alignment horizontal="center"/>
      <protection/>
    </xf>
    <xf numFmtId="164" fontId="3" fillId="0" borderId="17" xfId="48" applyFont="1" applyFill="1" applyBorder="1" applyAlignment="1" applyProtection="1">
      <alignment horizontal="center"/>
      <protection/>
    </xf>
    <xf numFmtId="0" fontId="3" fillId="0" borderId="12" xfId="54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25" xfId="48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Font="1" applyFill="1" applyAlignment="1">
      <alignment/>
    </xf>
    <xf numFmtId="164" fontId="2" fillId="38" borderId="26" xfId="48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/>
      <protection/>
    </xf>
    <xf numFmtId="44" fontId="3" fillId="37" borderId="12" xfId="0" applyNumberFormat="1" applyFont="1" applyFill="1" applyBorder="1" applyAlignment="1">
      <alignment horizontal="center"/>
    </xf>
    <xf numFmtId="44" fontId="9" fillId="37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Border="1" applyAlignment="1">
      <alignment/>
    </xf>
    <xf numFmtId="169" fontId="3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/>
      <protection/>
    </xf>
    <xf numFmtId="169" fontId="3" fillId="0" borderId="12" xfId="48" applyNumberFormat="1" applyFont="1" applyFill="1" applyBorder="1" applyAlignment="1" applyProtection="1">
      <alignment horizontal="center"/>
      <protection/>
    </xf>
    <xf numFmtId="169" fontId="9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Border="1" applyAlignment="1">
      <alignment vertical="center"/>
    </xf>
    <xf numFmtId="169" fontId="3" fillId="0" borderId="27" xfId="48" applyNumberFormat="1" applyFont="1" applyFill="1" applyBorder="1" applyAlignment="1" applyProtection="1">
      <alignment horizontal="center" vertical="center"/>
      <protection/>
    </xf>
    <xf numFmtId="169" fontId="3" fillId="0" borderId="27" xfId="48" applyNumberFormat="1" applyFont="1" applyFill="1" applyBorder="1" applyAlignment="1" applyProtection="1">
      <alignment horizontal="center"/>
      <protection/>
    </xf>
    <xf numFmtId="0" fontId="58" fillId="0" borderId="12" xfId="54" applyFont="1" applyFill="1" applyBorder="1" applyAlignment="1">
      <alignment vertical="center"/>
      <protection/>
    </xf>
    <xf numFmtId="0" fontId="58" fillId="0" borderId="12" xfId="54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3" fillId="0" borderId="12" xfId="0" applyFont="1" applyBorder="1" applyAlignment="1">
      <alignment horizontal="left"/>
    </xf>
    <xf numFmtId="169" fontId="9" fillId="37" borderId="27" xfId="48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1" xfId="0" applyFont="1" applyBorder="1" applyAlignment="1">
      <alignment horizontal="left"/>
    </xf>
    <xf numFmtId="169" fontId="2" fillId="0" borderId="32" xfId="48" applyNumberFormat="1" applyFont="1" applyFill="1" applyBorder="1" applyAlignment="1" applyProtection="1">
      <alignment/>
      <protection/>
    </xf>
    <xf numFmtId="169" fontId="2" fillId="0" borderId="33" xfId="48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29" xfId="0" applyFont="1" applyBorder="1" applyAlignment="1">
      <alignment/>
    </xf>
    <xf numFmtId="3" fontId="3" fillId="0" borderId="37" xfId="48" applyNumberFormat="1" applyFont="1" applyFill="1" applyBorder="1" applyAlignment="1" applyProtection="1">
      <alignment/>
      <protection/>
    </xf>
    <xf numFmtId="169" fontId="2" fillId="0" borderId="38" xfId="48" applyNumberFormat="1" applyFont="1" applyFill="1" applyBorder="1" applyAlignment="1" applyProtection="1">
      <alignment horizontal="center" vertical="center"/>
      <protection/>
    </xf>
    <xf numFmtId="164" fontId="3" fillId="0" borderId="0" xfId="48" applyFont="1" applyFill="1" applyBorder="1" applyAlignment="1" applyProtection="1">
      <alignment vertical="center"/>
      <protection/>
    </xf>
    <xf numFmtId="164" fontId="2" fillId="0" borderId="0" xfId="48" applyFont="1" applyFill="1" applyBorder="1" applyAlignment="1" applyProtection="1">
      <alignment vertical="center"/>
      <protection/>
    </xf>
    <xf numFmtId="169" fontId="2" fillId="0" borderId="0" xfId="48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169" fontId="2" fillId="0" borderId="41" xfId="48" applyNumberFormat="1" applyFont="1" applyFill="1" applyBorder="1" applyAlignment="1" applyProtection="1">
      <alignment horizontal="center"/>
      <protection/>
    </xf>
    <xf numFmtId="169" fontId="3" fillId="0" borderId="12" xfId="54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4" applyNumberFormat="1" applyFont="1" applyFill="1" applyBorder="1" applyAlignment="1">
      <alignment vertical="center"/>
      <protection/>
    </xf>
    <xf numFmtId="169" fontId="9" fillId="0" borderId="12" xfId="54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57" xfId="0" applyFont="1" applyFill="1" applyBorder="1" applyAlignment="1">
      <alignment horizontal="center"/>
    </xf>
    <xf numFmtId="164" fontId="2" fillId="0" borderId="15" xfId="48" applyFont="1" applyFill="1" applyBorder="1" applyAlignment="1" applyProtection="1">
      <alignment horizontal="center"/>
      <protection/>
    </xf>
    <xf numFmtId="164" fontId="2" fillId="0" borderId="58" xfId="48" applyFont="1" applyFill="1" applyBorder="1" applyAlignment="1" applyProtection="1">
      <alignment horizont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  <xf numFmtId="164" fontId="2" fillId="0" borderId="61" xfId="48" applyFont="1" applyFill="1" applyBorder="1" applyAlignment="1" applyProtection="1">
      <alignment horizontal="center"/>
      <protection/>
    </xf>
    <xf numFmtId="164" fontId="2" fillId="0" borderId="62" xfId="48" applyFont="1" applyFill="1" applyBorder="1" applyAlignment="1" applyProtection="1">
      <alignment horizontal="center"/>
      <protection/>
    </xf>
    <xf numFmtId="164" fontId="2" fillId="0" borderId="63" xfId="48" applyFont="1" applyFill="1" applyBorder="1" applyAlignment="1" applyProtection="1">
      <alignment horizontal="center"/>
      <protection/>
    </xf>
    <xf numFmtId="0" fontId="6" fillId="0" borderId="64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67" xfId="48" applyFont="1" applyFill="1" applyBorder="1" applyAlignment="1" applyProtection="1">
      <alignment horizontal="center"/>
      <protection/>
    </xf>
    <xf numFmtId="164" fontId="2" fillId="0" borderId="33" xfId="48" applyFont="1" applyFill="1" applyBorder="1" applyAlignment="1" applyProtection="1">
      <alignment horizontal="center"/>
      <protection/>
    </xf>
    <xf numFmtId="0" fontId="6" fillId="0" borderId="6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02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74</xdr:row>
      <xdr:rowOff>9525</xdr:rowOff>
    </xdr:from>
    <xdr:to>
      <xdr:col>2</xdr:col>
      <xdr:colOff>1152525</xdr:colOff>
      <xdr:row>76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5077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100</xdr:row>
      <xdr:rowOff>38100</xdr:rowOff>
    </xdr:from>
    <xdr:to>
      <xdr:col>2</xdr:col>
      <xdr:colOff>1076325</xdr:colOff>
      <xdr:row>103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7947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127</xdr:row>
      <xdr:rowOff>9525</xdr:rowOff>
    </xdr:from>
    <xdr:to>
      <xdr:col>2</xdr:col>
      <xdr:colOff>1095375</xdr:colOff>
      <xdr:row>130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4243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="110" zoomScaleNormal="110" zoomScalePageLayoutView="0" workbookViewId="0" topLeftCell="A148">
      <selection activeCell="C18" sqref="C18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71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159" t="s">
        <v>0</v>
      </c>
      <c r="E1" s="159"/>
      <c r="F1" s="159"/>
      <c r="G1" s="159"/>
      <c r="H1" s="159"/>
      <c r="I1" s="3"/>
      <c r="J1" s="3"/>
      <c r="K1" s="66"/>
      <c r="L1" s="3"/>
    </row>
    <row r="2" spans="1:12" ht="15.75" customHeight="1" thickBot="1">
      <c r="A2" s="3"/>
      <c r="B2" s="3"/>
      <c r="C2" s="3"/>
      <c r="D2" s="160" t="s">
        <v>1</v>
      </c>
      <c r="E2" s="160"/>
      <c r="F2" s="160"/>
      <c r="G2" s="160"/>
      <c r="H2" s="160"/>
      <c r="I2" s="3"/>
      <c r="J2" s="3"/>
      <c r="K2" s="66"/>
      <c r="L2" s="4" t="s">
        <v>2</v>
      </c>
    </row>
    <row r="3" spans="1:12" ht="17.25" customHeight="1">
      <c r="A3" s="3"/>
      <c r="B3" s="3"/>
      <c r="C3" s="3"/>
      <c r="D3" s="161" t="s">
        <v>191</v>
      </c>
      <c r="E3" s="161"/>
      <c r="F3" s="161"/>
      <c r="G3" s="161"/>
      <c r="H3" s="161"/>
      <c r="I3" s="3"/>
      <c r="J3" s="3"/>
      <c r="K3" s="66"/>
      <c r="L3" s="3"/>
    </row>
    <row r="4" spans="1:12" ht="17.25" customHeight="1" thickBot="1">
      <c r="A4" s="5"/>
      <c r="B4" s="5"/>
      <c r="C4" s="6" t="s">
        <v>184</v>
      </c>
      <c r="D4" s="7"/>
      <c r="E4" s="8"/>
      <c r="F4" s="9"/>
      <c r="G4" s="10"/>
      <c r="H4" s="11"/>
      <c r="I4" s="11"/>
      <c r="J4" s="11"/>
      <c r="K4" s="67"/>
      <c r="L4" s="12"/>
    </row>
    <row r="5" spans="1:12" ht="15.75" customHeight="1" thickBot="1">
      <c r="A5" s="5"/>
      <c r="B5" s="5"/>
      <c r="C5" s="12"/>
      <c r="D5" s="7"/>
      <c r="E5" s="173" t="s">
        <v>3</v>
      </c>
      <c r="F5" s="173"/>
      <c r="G5" s="174" t="s">
        <v>74</v>
      </c>
      <c r="H5" s="175"/>
      <c r="I5" s="175"/>
      <c r="J5" s="176"/>
      <c r="K5" s="67"/>
      <c r="L5" s="12"/>
    </row>
    <row r="6" spans="1:12" ht="15" customHeight="1" thickBot="1">
      <c r="A6" s="46" t="s">
        <v>4</v>
      </c>
      <c r="B6" s="143" t="s">
        <v>94</v>
      </c>
      <c r="C6" s="149" t="s">
        <v>5</v>
      </c>
      <c r="D6" s="164" t="s">
        <v>6</v>
      </c>
      <c r="E6" s="151" t="s">
        <v>7</v>
      </c>
      <c r="F6" s="147" t="s">
        <v>8</v>
      </c>
      <c r="G6" s="151" t="s">
        <v>81</v>
      </c>
      <c r="H6" s="151" t="s">
        <v>9</v>
      </c>
      <c r="I6" s="151" t="s">
        <v>8</v>
      </c>
      <c r="J6" s="151" t="s">
        <v>10</v>
      </c>
      <c r="K6" s="166" t="s">
        <v>11</v>
      </c>
      <c r="L6" s="171" t="s">
        <v>12</v>
      </c>
    </row>
    <row r="7" spans="1:12" ht="12" customHeight="1" thickBot="1">
      <c r="A7" s="49" t="s">
        <v>13</v>
      </c>
      <c r="B7" s="144"/>
      <c r="C7" s="168"/>
      <c r="D7" s="177"/>
      <c r="E7" s="170"/>
      <c r="F7" s="169"/>
      <c r="G7" s="170"/>
      <c r="H7" s="170"/>
      <c r="I7" s="170"/>
      <c r="J7" s="170"/>
      <c r="K7" s="167"/>
      <c r="L7" s="172"/>
    </row>
    <row r="8" spans="1:12" ht="12.75" customHeight="1">
      <c r="A8" s="50"/>
      <c r="B8" s="5"/>
      <c r="C8" s="35" t="s">
        <v>14</v>
      </c>
      <c r="D8" s="36"/>
      <c r="E8" s="37">
        <v>7301</v>
      </c>
      <c r="F8" s="8"/>
      <c r="G8" s="38"/>
      <c r="H8" s="39"/>
      <c r="I8" s="16"/>
      <c r="J8" s="40"/>
      <c r="K8" s="68"/>
      <c r="L8" s="54"/>
    </row>
    <row r="9" spans="1:13" ht="38.25" customHeight="1">
      <c r="A9" s="27">
        <v>102</v>
      </c>
      <c r="B9" s="27" t="s">
        <v>102</v>
      </c>
      <c r="C9" s="41" t="s">
        <v>53</v>
      </c>
      <c r="D9" s="138" t="s">
        <v>45</v>
      </c>
      <c r="E9" s="135">
        <v>4437</v>
      </c>
      <c r="F9" s="90"/>
      <c r="G9" s="84"/>
      <c r="H9" s="83"/>
      <c r="I9" s="85"/>
      <c r="J9" s="85"/>
      <c r="K9" s="83">
        <f aca="true" t="shared" si="0" ref="K9:K16">SUM(E9:F9)-SUM(G9:J9)</f>
        <v>4437</v>
      </c>
      <c r="L9" s="51"/>
      <c r="M9">
        <v>1</v>
      </c>
    </row>
    <row r="10" spans="1:13" ht="38.25" customHeight="1">
      <c r="A10" s="27">
        <v>102</v>
      </c>
      <c r="B10" s="27" t="s">
        <v>104</v>
      </c>
      <c r="C10" s="28" t="s">
        <v>50</v>
      </c>
      <c r="D10" s="139" t="s">
        <v>45</v>
      </c>
      <c r="E10" s="135">
        <v>7303</v>
      </c>
      <c r="F10" s="90"/>
      <c r="G10" s="84"/>
      <c r="H10" s="85" t="s">
        <v>84</v>
      </c>
      <c r="I10" s="85"/>
      <c r="J10" s="85"/>
      <c r="K10" s="83">
        <f t="shared" si="0"/>
        <v>7303</v>
      </c>
      <c r="L10" s="51"/>
      <c r="M10">
        <v>1</v>
      </c>
    </row>
    <row r="11" spans="1:13" ht="38.25" customHeight="1">
      <c r="A11" s="27">
        <v>102</v>
      </c>
      <c r="B11" s="27" t="s">
        <v>111</v>
      </c>
      <c r="C11" s="28" t="s">
        <v>65</v>
      </c>
      <c r="D11" s="140" t="s">
        <v>45</v>
      </c>
      <c r="E11" s="135">
        <v>3842</v>
      </c>
      <c r="F11" s="90"/>
      <c r="G11" s="84"/>
      <c r="H11" s="85"/>
      <c r="I11" s="85"/>
      <c r="J11" s="85"/>
      <c r="K11" s="83">
        <f t="shared" si="0"/>
        <v>3842</v>
      </c>
      <c r="L11" s="51"/>
      <c r="M11">
        <v>1</v>
      </c>
    </row>
    <row r="12" spans="1:13" ht="38.25" customHeight="1">
      <c r="A12" s="27">
        <v>102</v>
      </c>
      <c r="B12" s="27" t="s">
        <v>119</v>
      </c>
      <c r="C12" s="33" t="s">
        <v>47</v>
      </c>
      <c r="D12" s="140" t="s">
        <v>45</v>
      </c>
      <c r="E12" s="135">
        <v>7024</v>
      </c>
      <c r="F12" s="90"/>
      <c r="G12" s="84"/>
      <c r="H12" s="85"/>
      <c r="I12" s="85"/>
      <c r="J12" s="85"/>
      <c r="K12" s="83">
        <f t="shared" si="0"/>
        <v>7024</v>
      </c>
      <c r="L12" s="51"/>
      <c r="M12">
        <v>1</v>
      </c>
    </row>
    <row r="13" spans="1:13" ht="38.25" customHeight="1">
      <c r="A13" s="42">
        <v>102</v>
      </c>
      <c r="B13" s="42" t="s">
        <v>123</v>
      </c>
      <c r="C13" s="28" t="s">
        <v>49</v>
      </c>
      <c r="D13" s="139" t="s">
        <v>45</v>
      </c>
      <c r="E13" s="135">
        <v>4090</v>
      </c>
      <c r="F13" s="90"/>
      <c r="G13" s="86"/>
      <c r="H13" s="83"/>
      <c r="I13" s="83"/>
      <c r="J13" s="85"/>
      <c r="K13" s="87">
        <f t="shared" si="0"/>
        <v>4090</v>
      </c>
      <c r="L13" s="30"/>
      <c r="M13">
        <v>1</v>
      </c>
    </row>
    <row r="14" spans="1:13" ht="38.25" customHeight="1">
      <c r="A14" s="42">
        <v>102</v>
      </c>
      <c r="B14" s="42" t="s">
        <v>124</v>
      </c>
      <c r="C14" s="34" t="s">
        <v>46</v>
      </c>
      <c r="D14" s="141" t="s">
        <v>45</v>
      </c>
      <c r="E14" s="135">
        <v>6638</v>
      </c>
      <c r="F14" s="90"/>
      <c r="G14" s="85"/>
      <c r="H14" s="88"/>
      <c r="I14" s="83"/>
      <c r="J14" s="83"/>
      <c r="K14" s="87">
        <f t="shared" si="0"/>
        <v>6638</v>
      </c>
      <c r="L14" s="55"/>
      <c r="M14">
        <v>1</v>
      </c>
    </row>
    <row r="15" spans="1:13" ht="38.25" customHeight="1">
      <c r="A15" s="27">
        <v>102</v>
      </c>
      <c r="B15" s="27" t="s">
        <v>138</v>
      </c>
      <c r="C15" s="34" t="s">
        <v>44</v>
      </c>
      <c r="D15" s="141" t="s">
        <v>45</v>
      </c>
      <c r="E15" s="135">
        <v>6329</v>
      </c>
      <c r="F15" s="90"/>
      <c r="G15" s="85"/>
      <c r="H15" s="83"/>
      <c r="I15" s="85"/>
      <c r="J15" s="85"/>
      <c r="K15" s="87">
        <f t="shared" si="0"/>
        <v>6329</v>
      </c>
      <c r="L15" s="103"/>
      <c r="M15">
        <v>1</v>
      </c>
    </row>
    <row r="16" spans="1:13" ht="38.25" customHeight="1">
      <c r="A16" s="27">
        <v>102</v>
      </c>
      <c r="B16" s="27" t="s">
        <v>131</v>
      </c>
      <c r="C16" s="33" t="s">
        <v>48</v>
      </c>
      <c r="D16" s="140" t="s">
        <v>45</v>
      </c>
      <c r="E16" s="135">
        <v>7024</v>
      </c>
      <c r="F16" s="90"/>
      <c r="G16" s="85"/>
      <c r="H16" s="83"/>
      <c r="I16" s="85"/>
      <c r="J16" s="85"/>
      <c r="K16" s="87">
        <f t="shared" si="0"/>
        <v>7024</v>
      </c>
      <c r="L16" s="103"/>
      <c r="M16">
        <v>1</v>
      </c>
    </row>
    <row r="17" spans="1:13" ht="38.25" customHeight="1">
      <c r="A17" s="27">
        <v>102</v>
      </c>
      <c r="B17" s="27" t="s">
        <v>141</v>
      </c>
      <c r="C17" s="34" t="s">
        <v>18</v>
      </c>
      <c r="D17" s="140" t="s">
        <v>15</v>
      </c>
      <c r="E17" s="135">
        <v>3034</v>
      </c>
      <c r="F17" s="90"/>
      <c r="G17" s="91"/>
      <c r="H17" s="92"/>
      <c r="I17" s="92"/>
      <c r="J17" s="92"/>
      <c r="K17" s="90">
        <f>SUM(E17:F17)-SUM(G17:J17)</f>
        <v>3034</v>
      </c>
      <c r="L17" s="51"/>
      <c r="M17">
        <v>1</v>
      </c>
    </row>
    <row r="18" spans="1:13" ht="38.25" customHeight="1">
      <c r="A18" s="27">
        <v>102</v>
      </c>
      <c r="B18" s="27" t="s">
        <v>109</v>
      </c>
      <c r="C18" s="33" t="s">
        <v>32</v>
      </c>
      <c r="D18" s="142" t="s">
        <v>15</v>
      </c>
      <c r="E18" s="135">
        <v>1916</v>
      </c>
      <c r="F18" s="90"/>
      <c r="G18" s="91"/>
      <c r="H18" s="92">
        <v>200</v>
      </c>
      <c r="I18" s="92"/>
      <c r="J18" s="92"/>
      <c r="K18" s="90">
        <f>SUM(E18:F18)-SUM(G18:J18)</f>
        <v>1716</v>
      </c>
      <c r="L18" s="51"/>
      <c r="M18">
        <v>1</v>
      </c>
    </row>
    <row r="19" spans="1:13" ht="38.25" customHeight="1">
      <c r="A19" s="27">
        <v>102</v>
      </c>
      <c r="B19" s="27" t="s">
        <v>149</v>
      </c>
      <c r="C19" s="34" t="s">
        <v>16</v>
      </c>
      <c r="D19" s="140" t="s">
        <v>15</v>
      </c>
      <c r="E19" s="135">
        <v>2511</v>
      </c>
      <c r="F19" s="90"/>
      <c r="G19" s="91"/>
      <c r="H19" s="92"/>
      <c r="I19" s="92"/>
      <c r="J19" s="92"/>
      <c r="K19" s="90">
        <f>SUM(E19:F19)-SUM(G19:J19)</f>
        <v>2511</v>
      </c>
      <c r="L19" s="51"/>
      <c r="M19">
        <v>1</v>
      </c>
    </row>
    <row r="20" spans="1:13" ht="38.25" customHeight="1">
      <c r="A20" s="27">
        <v>102</v>
      </c>
      <c r="B20" s="27" t="s">
        <v>112</v>
      </c>
      <c r="C20" s="34" t="s">
        <v>21</v>
      </c>
      <c r="D20" s="141" t="s">
        <v>15</v>
      </c>
      <c r="E20" s="135">
        <v>2556</v>
      </c>
      <c r="F20" s="90"/>
      <c r="G20" s="91"/>
      <c r="H20" s="90">
        <v>500</v>
      </c>
      <c r="I20" s="92"/>
      <c r="J20" s="92"/>
      <c r="K20" s="90">
        <f>SUM(E20:F20)-SUM(G20:J20)</f>
        <v>2056</v>
      </c>
      <c r="L20" s="51"/>
      <c r="M20">
        <v>1</v>
      </c>
    </row>
    <row r="21" spans="1:13" ht="38.25" customHeight="1" thickBot="1">
      <c r="A21" s="42">
        <v>102</v>
      </c>
      <c r="B21" s="42" t="s">
        <v>114</v>
      </c>
      <c r="C21" s="33" t="s">
        <v>24</v>
      </c>
      <c r="D21" s="142" t="s">
        <v>15</v>
      </c>
      <c r="E21" s="135">
        <v>2012</v>
      </c>
      <c r="F21" s="90"/>
      <c r="G21" s="104"/>
      <c r="H21" s="96"/>
      <c r="I21" s="97"/>
      <c r="J21" s="96"/>
      <c r="K21" s="96">
        <f>SUM(E21:F21)-SUM(G21:J21)</f>
        <v>2012</v>
      </c>
      <c r="L21" s="29"/>
      <c r="M21">
        <v>1</v>
      </c>
    </row>
    <row r="22" spans="1:12" ht="12" customHeight="1" thickBot="1">
      <c r="A22" s="14"/>
      <c r="B22" s="14"/>
      <c r="C22" s="77"/>
      <c r="D22" s="48" t="s">
        <v>30</v>
      </c>
      <c r="E22" s="137">
        <f aca="true" t="shared" si="1" ref="E22:K22">SUM(E9:E21)</f>
        <v>58716</v>
      </c>
      <c r="F22" s="137">
        <f t="shared" si="1"/>
        <v>0</v>
      </c>
      <c r="G22" s="114">
        <f t="shared" si="1"/>
        <v>0</v>
      </c>
      <c r="H22" s="114">
        <f t="shared" si="1"/>
        <v>700</v>
      </c>
      <c r="I22" s="114">
        <f t="shared" si="1"/>
        <v>0</v>
      </c>
      <c r="J22" s="114">
        <f t="shared" si="1"/>
        <v>0</v>
      </c>
      <c r="K22" s="114">
        <f t="shared" si="1"/>
        <v>58016</v>
      </c>
      <c r="L22" s="12"/>
    </row>
    <row r="23" spans="1:13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7"/>
      <c r="L23" s="12"/>
      <c r="M23" s="81"/>
    </row>
    <row r="24" spans="1:12" ht="19.5" customHeight="1" thickBot="1">
      <c r="A24" s="3"/>
      <c r="B24" s="3"/>
      <c r="C24" s="3"/>
      <c r="D24" s="159" t="s">
        <v>0</v>
      </c>
      <c r="E24" s="159"/>
      <c r="F24" s="159"/>
      <c r="G24" s="159"/>
      <c r="H24" s="159"/>
      <c r="I24" s="3"/>
      <c r="J24" s="3"/>
      <c r="K24" s="66"/>
      <c r="L24" s="3"/>
    </row>
    <row r="25" spans="1:12" ht="18" customHeight="1" thickBot="1">
      <c r="A25" s="3"/>
      <c r="B25" s="3"/>
      <c r="C25" s="3"/>
      <c r="D25" s="160" t="s">
        <v>1</v>
      </c>
      <c r="E25" s="160"/>
      <c r="F25" s="160"/>
      <c r="G25" s="160"/>
      <c r="H25" s="160"/>
      <c r="I25" s="3"/>
      <c r="J25" s="3"/>
      <c r="K25" s="66"/>
      <c r="L25" s="4" t="s">
        <v>31</v>
      </c>
    </row>
    <row r="26" spans="1:12" ht="18" customHeight="1">
      <c r="A26" s="3"/>
      <c r="B26" s="3"/>
      <c r="C26" s="3"/>
      <c r="D26" s="161" t="s">
        <v>192</v>
      </c>
      <c r="E26" s="161"/>
      <c r="F26" s="161"/>
      <c r="G26" s="161"/>
      <c r="H26" s="161"/>
      <c r="I26" s="3"/>
      <c r="J26" s="3"/>
      <c r="K26" s="66"/>
      <c r="L26" s="3"/>
    </row>
    <row r="27" spans="1:12" ht="19.5" customHeight="1">
      <c r="A27" s="5"/>
      <c r="B27" s="5"/>
      <c r="C27" s="6" t="s">
        <v>185</v>
      </c>
      <c r="D27" s="7"/>
      <c r="E27" s="8"/>
      <c r="F27" s="9"/>
      <c r="G27" s="10"/>
      <c r="H27" s="11"/>
      <c r="I27" s="11"/>
      <c r="J27" s="11"/>
      <c r="K27" s="67"/>
      <c r="L27" s="12"/>
    </row>
    <row r="28" spans="1:12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7"/>
      <c r="L28" s="12"/>
    </row>
    <row r="29" spans="1:12" ht="18.75" customHeight="1" thickBot="1">
      <c r="A29" s="5"/>
      <c r="B29" s="5"/>
      <c r="C29" s="12"/>
      <c r="D29" s="7"/>
      <c r="E29" s="173" t="s">
        <v>3</v>
      </c>
      <c r="F29" s="173"/>
      <c r="G29" s="174" t="s">
        <v>74</v>
      </c>
      <c r="H29" s="175"/>
      <c r="I29" s="175"/>
      <c r="J29" s="176"/>
      <c r="K29" s="67"/>
      <c r="L29" s="12"/>
    </row>
    <row r="30" spans="1:12" s="13" customFormat="1" ht="15" customHeight="1" thickBot="1">
      <c r="A30" s="46" t="s">
        <v>4</v>
      </c>
      <c r="B30" s="143" t="s">
        <v>94</v>
      </c>
      <c r="C30" s="149" t="s">
        <v>5</v>
      </c>
      <c r="D30" s="164" t="s">
        <v>6</v>
      </c>
      <c r="E30" s="151" t="s">
        <v>7</v>
      </c>
      <c r="F30" s="147" t="s">
        <v>8</v>
      </c>
      <c r="G30" s="151" t="s">
        <v>81</v>
      </c>
      <c r="H30" s="151" t="s">
        <v>9</v>
      </c>
      <c r="I30" s="151" t="s">
        <v>8</v>
      </c>
      <c r="J30" s="151" t="s">
        <v>10</v>
      </c>
      <c r="K30" s="166" t="s">
        <v>11</v>
      </c>
      <c r="L30" s="171" t="s">
        <v>12</v>
      </c>
    </row>
    <row r="31" spans="1:12" ht="12" customHeight="1" thickBot="1">
      <c r="A31" s="49" t="s">
        <v>13</v>
      </c>
      <c r="B31" s="144"/>
      <c r="C31" s="168"/>
      <c r="D31" s="177"/>
      <c r="E31" s="170"/>
      <c r="F31" s="169"/>
      <c r="G31" s="170"/>
      <c r="H31" s="170"/>
      <c r="I31" s="170"/>
      <c r="J31" s="170"/>
      <c r="K31" s="167"/>
      <c r="L31" s="172"/>
    </row>
    <row r="32" spans="1:12" ht="13.5" customHeight="1">
      <c r="A32" s="50"/>
      <c r="B32" s="5"/>
      <c r="C32" s="35" t="s">
        <v>14</v>
      </c>
      <c r="D32" s="36"/>
      <c r="E32" s="37">
        <v>7301</v>
      </c>
      <c r="F32" s="8"/>
      <c r="G32" s="38"/>
      <c r="H32" s="39"/>
      <c r="I32" s="16"/>
      <c r="J32" s="40"/>
      <c r="K32" s="68"/>
      <c r="L32" s="54"/>
    </row>
    <row r="33" spans="1:13" ht="33" customHeight="1">
      <c r="A33" s="27">
        <v>102</v>
      </c>
      <c r="B33" s="27" t="s">
        <v>134</v>
      </c>
      <c r="C33" s="34" t="s">
        <v>19</v>
      </c>
      <c r="D33" s="33" t="s">
        <v>15</v>
      </c>
      <c r="E33" s="135">
        <v>3034</v>
      </c>
      <c r="F33" s="90"/>
      <c r="G33" s="90"/>
      <c r="H33" s="92"/>
      <c r="I33" s="92"/>
      <c r="J33" s="92"/>
      <c r="K33" s="90">
        <f aca="true" t="shared" si="2" ref="K33:K38">SUM(E33:F33)-SUM(G33:J33)</f>
        <v>3034</v>
      </c>
      <c r="L33" s="55"/>
      <c r="M33">
        <v>1</v>
      </c>
    </row>
    <row r="34" spans="1:13" ht="33" customHeight="1">
      <c r="A34" s="27">
        <v>102</v>
      </c>
      <c r="B34" s="27" t="s">
        <v>116</v>
      </c>
      <c r="C34" s="41" t="s">
        <v>55</v>
      </c>
      <c r="D34" s="33" t="s">
        <v>15</v>
      </c>
      <c r="E34" s="135">
        <v>2108</v>
      </c>
      <c r="F34" s="90"/>
      <c r="G34" s="90"/>
      <c r="H34" s="92"/>
      <c r="I34" s="90"/>
      <c r="J34" s="92"/>
      <c r="K34" s="90">
        <f t="shared" si="2"/>
        <v>2108</v>
      </c>
      <c r="L34" s="56"/>
      <c r="M34">
        <v>1</v>
      </c>
    </row>
    <row r="35" spans="1:13" ht="33.75" customHeight="1">
      <c r="A35" s="27">
        <v>102</v>
      </c>
      <c r="B35" s="27" t="s">
        <v>145</v>
      </c>
      <c r="C35" s="34" t="s">
        <v>17</v>
      </c>
      <c r="D35" s="33" t="s">
        <v>15</v>
      </c>
      <c r="E35" s="135">
        <v>3038</v>
      </c>
      <c r="F35" s="92"/>
      <c r="G35" s="91"/>
      <c r="H35" s="92"/>
      <c r="I35" s="92"/>
      <c r="J35" s="92"/>
      <c r="K35" s="90">
        <f t="shared" si="2"/>
        <v>3038</v>
      </c>
      <c r="L35" s="51"/>
      <c r="M35">
        <v>1</v>
      </c>
    </row>
    <row r="36" spans="1:13" ht="33.75" customHeight="1">
      <c r="A36" s="27">
        <v>102</v>
      </c>
      <c r="B36" s="27" t="s">
        <v>121</v>
      </c>
      <c r="C36" s="34" t="s">
        <v>20</v>
      </c>
      <c r="D36" s="33" t="s">
        <v>15</v>
      </c>
      <c r="E36" s="135">
        <v>3037</v>
      </c>
      <c r="F36" s="92"/>
      <c r="G36" s="91"/>
      <c r="H36" s="92"/>
      <c r="I36" s="92"/>
      <c r="J36" s="92"/>
      <c r="K36" s="90">
        <f t="shared" si="2"/>
        <v>3037</v>
      </c>
      <c r="L36" s="51"/>
      <c r="M36">
        <v>1</v>
      </c>
    </row>
    <row r="37" spans="1:13" ht="33.75" customHeight="1">
      <c r="A37" s="27">
        <v>102</v>
      </c>
      <c r="B37" s="27" t="s">
        <v>143</v>
      </c>
      <c r="C37" s="41" t="s">
        <v>56</v>
      </c>
      <c r="D37" s="41" t="s">
        <v>23</v>
      </c>
      <c r="E37" s="135">
        <v>1515</v>
      </c>
      <c r="F37" s="90"/>
      <c r="G37" s="91"/>
      <c r="H37" s="92"/>
      <c r="I37" s="92"/>
      <c r="J37" s="92"/>
      <c r="K37" s="90">
        <f t="shared" si="2"/>
        <v>1515</v>
      </c>
      <c r="L37" s="51"/>
      <c r="M37">
        <v>1</v>
      </c>
    </row>
    <row r="38" spans="1:13" ht="33.75" customHeight="1">
      <c r="A38" s="27">
        <v>102</v>
      </c>
      <c r="B38" s="27" t="s">
        <v>144</v>
      </c>
      <c r="C38" s="34" t="s">
        <v>29</v>
      </c>
      <c r="D38" s="41" t="s">
        <v>23</v>
      </c>
      <c r="E38" s="135">
        <v>2006</v>
      </c>
      <c r="F38" s="90"/>
      <c r="G38" s="91"/>
      <c r="H38" s="92"/>
      <c r="I38" s="92"/>
      <c r="J38" s="92"/>
      <c r="K38" s="90">
        <f t="shared" si="2"/>
        <v>2006</v>
      </c>
      <c r="L38" s="51"/>
      <c r="M38">
        <v>1</v>
      </c>
    </row>
    <row r="39" spans="1:13" ht="33.75" customHeight="1">
      <c r="A39" s="27">
        <v>602</v>
      </c>
      <c r="B39" s="27" t="s">
        <v>95</v>
      </c>
      <c r="C39" s="34" t="s">
        <v>67</v>
      </c>
      <c r="D39" s="33" t="s">
        <v>15</v>
      </c>
      <c r="E39" s="135">
        <v>3160</v>
      </c>
      <c r="F39" s="89"/>
      <c r="G39" s="89"/>
      <c r="H39" s="91"/>
      <c r="I39" s="91"/>
      <c r="J39" s="91"/>
      <c r="K39" s="90">
        <f aca="true" t="shared" si="3" ref="K39:K44">SUM(E39:F39)-SUM(G39:J39)</f>
        <v>3160</v>
      </c>
      <c r="L39" s="51"/>
      <c r="M39">
        <v>1</v>
      </c>
    </row>
    <row r="40" spans="1:13" ht="33.75" customHeight="1">
      <c r="A40" s="27">
        <v>602</v>
      </c>
      <c r="B40" s="27" t="s">
        <v>115</v>
      </c>
      <c r="C40" s="33" t="s">
        <v>51</v>
      </c>
      <c r="D40" s="34" t="s">
        <v>27</v>
      </c>
      <c r="E40" s="135">
        <v>4999</v>
      </c>
      <c r="F40" s="90"/>
      <c r="G40" s="91"/>
      <c r="H40" s="92">
        <v>500</v>
      </c>
      <c r="I40" s="92"/>
      <c r="J40" s="92"/>
      <c r="K40" s="90">
        <f t="shared" si="3"/>
        <v>4499</v>
      </c>
      <c r="L40" s="51"/>
      <c r="M40">
        <v>1</v>
      </c>
    </row>
    <row r="41" spans="1:13" ht="33.75" customHeight="1">
      <c r="A41" s="27">
        <v>602</v>
      </c>
      <c r="B41" s="27" t="s">
        <v>97</v>
      </c>
      <c r="C41" s="33" t="s">
        <v>39</v>
      </c>
      <c r="D41" s="33" t="s">
        <v>15</v>
      </c>
      <c r="E41" s="135">
        <v>3160</v>
      </c>
      <c r="F41" s="90"/>
      <c r="G41" s="91"/>
      <c r="H41" s="92"/>
      <c r="I41" s="92"/>
      <c r="J41" s="92"/>
      <c r="K41" s="90">
        <f t="shared" si="3"/>
        <v>3160</v>
      </c>
      <c r="L41" s="51"/>
      <c r="M41">
        <v>1</v>
      </c>
    </row>
    <row r="42" spans="1:13" ht="33.75" customHeight="1">
      <c r="A42" s="27">
        <v>602</v>
      </c>
      <c r="B42" s="27" t="s">
        <v>113</v>
      </c>
      <c r="C42" s="33" t="s">
        <v>40</v>
      </c>
      <c r="D42" s="33" t="s">
        <v>15</v>
      </c>
      <c r="E42" s="135">
        <v>3160</v>
      </c>
      <c r="F42" s="90"/>
      <c r="G42" s="91"/>
      <c r="H42" s="92"/>
      <c r="I42" s="92"/>
      <c r="J42" s="92"/>
      <c r="K42" s="90">
        <f t="shared" si="3"/>
        <v>3160</v>
      </c>
      <c r="L42" s="51"/>
      <c r="M42">
        <v>1</v>
      </c>
    </row>
    <row r="43" spans="1:13" ht="33.75" customHeight="1">
      <c r="A43" s="27">
        <v>602</v>
      </c>
      <c r="B43" s="27" t="s">
        <v>117</v>
      </c>
      <c r="C43" s="98" t="s">
        <v>26</v>
      </c>
      <c r="D43" s="99" t="s">
        <v>27</v>
      </c>
      <c r="E43" s="135">
        <v>5883</v>
      </c>
      <c r="F43" s="90"/>
      <c r="G43" s="91"/>
      <c r="H43" s="92"/>
      <c r="I43" s="92"/>
      <c r="J43" s="92"/>
      <c r="K43" s="90">
        <f t="shared" si="3"/>
        <v>5883</v>
      </c>
      <c r="L43" s="51"/>
      <c r="M43">
        <v>1</v>
      </c>
    </row>
    <row r="44" spans="1:13" ht="33.75" customHeight="1">
      <c r="A44" s="27">
        <v>602</v>
      </c>
      <c r="B44" s="27" t="s">
        <v>140</v>
      </c>
      <c r="C44" s="98" t="s">
        <v>35</v>
      </c>
      <c r="D44" s="98" t="s">
        <v>15</v>
      </c>
      <c r="E44" s="135">
        <v>5188</v>
      </c>
      <c r="F44" s="90"/>
      <c r="G44" s="90"/>
      <c r="H44" s="92"/>
      <c r="I44" s="92"/>
      <c r="J44" s="90"/>
      <c r="K44" s="90">
        <f t="shared" si="3"/>
        <v>5188</v>
      </c>
      <c r="L44" s="57"/>
      <c r="M44">
        <v>1</v>
      </c>
    </row>
    <row r="45" spans="1:12" ht="29.25" customHeight="1" thickBot="1">
      <c r="A45" s="14"/>
      <c r="B45" s="14"/>
      <c r="C45" s="77"/>
      <c r="D45" s="136" t="s">
        <v>30</v>
      </c>
      <c r="E45" s="125">
        <f aca="true" t="shared" si="4" ref="E45:K45">SUM(E33:E44)</f>
        <v>40288</v>
      </c>
      <c r="F45" s="125">
        <f t="shared" si="4"/>
        <v>0</v>
      </c>
      <c r="G45" s="125">
        <f t="shared" si="4"/>
        <v>0</v>
      </c>
      <c r="H45" s="125">
        <f t="shared" si="4"/>
        <v>500</v>
      </c>
      <c r="I45" s="125">
        <f t="shared" si="4"/>
        <v>0</v>
      </c>
      <c r="J45" s="125">
        <f t="shared" si="4"/>
        <v>0</v>
      </c>
      <c r="K45" s="125">
        <f t="shared" si="4"/>
        <v>39788</v>
      </c>
      <c r="L45" s="112"/>
    </row>
    <row r="46" spans="1:12" ht="80.25" customHeight="1">
      <c r="A46" s="14"/>
      <c r="B46" s="14"/>
      <c r="C46" s="77"/>
      <c r="D46" s="15"/>
      <c r="E46" s="78"/>
      <c r="F46" s="78"/>
      <c r="G46" s="78"/>
      <c r="H46" s="78"/>
      <c r="I46" s="78"/>
      <c r="J46" s="78"/>
      <c r="K46" s="79"/>
      <c r="L46" s="80"/>
    </row>
    <row r="47" spans="1:12" ht="17.25" customHeight="1">
      <c r="A47" s="3"/>
      <c r="B47" s="3"/>
      <c r="C47" s="58"/>
      <c r="D47" s="178" t="s">
        <v>0</v>
      </c>
      <c r="E47" s="178"/>
      <c r="F47" s="178"/>
      <c r="G47" s="178"/>
      <c r="H47" s="178"/>
      <c r="I47" s="58"/>
      <c r="J47" s="58"/>
      <c r="K47" s="69"/>
      <c r="L47" s="58"/>
    </row>
    <row r="48" spans="1:12" ht="13.5" customHeight="1">
      <c r="A48" s="3"/>
      <c r="B48" s="3"/>
      <c r="C48" s="58"/>
      <c r="D48" s="178" t="s">
        <v>1</v>
      </c>
      <c r="E48" s="178"/>
      <c r="F48" s="178"/>
      <c r="G48" s="178"/>
      <c r="H48" s="178"/>
      <c r="I48" s="58"/>
      <c r="J48" s="58"/>
      <c r="K48" s="69"/>
      <c r="L48" s="59" t="s">
        <v>43</v>
      </c>
    </row>
    <row r="49" spans="1:12" ht="14.25" customHeight="1">
      <c r="A49" s="3"/>
      <c r="B49" s="3"/>
      <c r="C49" s="58"/>
      <c r="D49" s="178" t="s">
        <v>191</v>
      </c>
      <c r="E49" s="178"/>
      <c r="F49" s="178"/>
      <c r="G49" s="178"/>
      <c r="H49" s="178"/>
      <c r="I49" s="58"/>
      <c r="J49" s="58"/>
      <c r="K49" s="69"/>
      <c r="L49" s="58"/>
    </row>
    <row r="50" spans="1:12" ht="17.25" customHeight="1" thickBot="1">
      <c r="A50" s="5"/>
      <c r="B50" s="5"/>
      <c r="C50" s="116" t="s">
        <v>186</v>
      </c>
      <c r="D50" s="117"/>
      <c r="E50" s="8"/>
      <c r="F50" s="118"/>
      <c r="G50" s="119"/>
      <c r="H50" s="11"/>
      <c r="I50" s="11"/>
      <c r="J50" s="11"/>
      <c r="K50" s="67"/>
      <c r="L50" s="5"/>
    </row>
    <row r="51" spans="1:12" ht="16.5" customHeight="1" thickBot="1">
      <c r="A51" s="5"/>
      <c r="B51" s="5"/>
      <c r="C51" s="116"/>
      <c r="D51" s="117"/>
      <c r="E51" s="185" t="s">
        <v>3</v>
      </c>
      <c r="F51" s="186"/>
      <c r="G51" s="186" t="s">
        <v>74</v>
      </c>
      <c r="H51" s="186"/>
      <c r="I51" s="186"/>
      <c r="J51" s="186"/>
      <c r="K51" s="124"/>
      <c r="L51" s="123"/>
    </row>
    <row r="52" spans="1:12" ht="15" customHeight="1">
      <c r="A52" s="121" t="s">
        <v>4</v>
      </c>
      <c r="B52" s="145" t="s">
        <v>94</v>
      </c>
      <c r="C52" s="179" t="s">
        <v>5</v>
      </c>
      <c r="D52" s="179" t="s">
        <v>6</v>
      </c>
      <c r="E52" s="145" t="s">
        <v>7</v>
      </c>
      <c r="F52" s="145" t="s">
        <v>8</v>
      </c>
      <c r="G52" s="145" t="s">
        <v>81</v>
      </c>
      <c r="H52" s="145" t="s">
        <v>9</v>
      </c>
      <c r="I52" s="145" t="s">
        <v>8</v>
      </c>
      <c r="J52" s="145" t="s">
        <v>10</v>
      </c>
      <c r="K52" s="181" t="s">
        <v>11</v>
      </c>
      <c r="L52" s="183" t="s">
        <v>12</v>
      </c>
    </row>
    <row r="53" spans="1:12" ht="13.5" thickBot="1">
      <c r="A53" s="122" t="s">
        <v>13</v>
      </c>
      <c r="B53" s="146"/>
      <c r="C53" s="180"/>
      <c r="D53" s="180"/>
      <c r="E53" s="146"/>
      <c r="F53" s="146"/>
      <c r="G53" s="146"/>
      <c r="H53" s="146"/>
      <c r="I53" s="146"/>
      <c r="J53" s="146"/>
      <c r="K53" s="182"/>
      <c r="L53" s="184"/>
    </row>
    <row r="54" spans="1:12" ht="10.5" customHeight="1">
      <c r="A54" s="120"/>
      <c r="B54" s="100"/>
      <c r="C54" s="35" t="s">
        <v>14</v>
      </c>
      <c r="D54" s="44"/>
      <c r="E54" s="45">
        <v>7302</v>
      </c>
      <c r="F54" s="45"/>
      <c r="G54" s="45"/>
      <c r="H54" s="45"/>
      <c r="I54" s="45"/>
      <c r="J54" s="45"/>
      <c r="K54" s="72"/>
      <c r="L54" s="45"/>
    </row>
    <row r="55" spans="1:13" ht="30.75" customHeight="1">
      <c r="A55" s="27">
        <v>602</v>
      </c>
      <c r="B55" s="27" t="s">
        <v>120</v>
      </c>
      <c r="C55" s="33" t="s">
        <v>33</v>
      </c>
      <c r="D55" s="32" t="s">
        <v>15</v>
      </c>
      <c r="E55" s="135">
        <v>3160</v>
      </c>
      <c r="F55" s="90"/>
      <c r="G55" s="90"/>
      <c r="H55" s="92"/>
      <c r="I55" s="92"/>
      <c r="J55" s="90"/>
      <c r="K55" s="90">
        <f aca="true" t="shared" si="5" ref="K55:K62">SUM(E55:F55)-SUM(G55:J55)</f>
        <v>3160</v>
      </c>
      <c r="L55" s="57"/>
      <c r="M55">
        <v>1</v>
      </c>
    </row>
    <row r="56" spans="1:13" ht="30.75" customHeight="1">
      <c r="A56" s="27">
        <v>602</v>
      </c>
      <c r="B56" s="27" t="s">
        <v>125</v>
      </c>
      <c r="C56" s="43" t="s">
        <v>57</v>
      </c>
      <c r="D56" s="33" t="s">
        <v>15</v>
      </c>
      <c r="E56" s="135">
        <v>5883</v>
      </c>
      <c r="F56" s="90"/>
      <c r="G56" s="91"/>
      <c r="H56" s="92"/>
      <c r="I56" s="92"/>
      <c r="J56" s="92"/>
      <c r="K56" s="90">
        <f t="shared" si="5"/>
        <v>5883</v>
      </c>
      <c r="L56" s="51"/>
      <c r="M56">
        <v>1</v>
      </c>
    </row>
    <row r="57" spans="1:13" ht="30.75" customHeight="1">
      <c r="A57" s="27">
        <v>602</v>
      </c>
      <c r="B57" s="27" t="s">
        <v>127</v>
      </c>
      <c r="C57" s="33" t="s">
        <v>41</v>
      </c>
      <c r="D57" s="33" t="s">
        <v>27</v>
      </c>
      <c r="E57" s="135">
        <v>3425</v>
      </c>
      <c r="F57" s="90"/>
      <c r="G57" s="92"/>
      <c r="H57" s="92"/>
      <c r="I57" s="92"/>
      <c r="J57" s="92"/>
      <c r="K57" s="93">
        <f t="shared" si="5"/>
        <v>3425</v>
      </c>
      <c r="L57" s="55"/>
      <c r="M57">
        <v>1</v>
      </c>
    </row>
    <row r="58" spans="1:13" ht="30.75" customHeight="1">
      <c r="A58" s="27">
        <v>602</v>
      </c>
      <c r="B58" s="27" t="s">
        <v>148</v>
      </c>
      <c r="C58" s="98" t="s">
        <v>38</v>
      </c>
      <c r="D58" s="98" t="s">
        <v>15</v>
      </c>
      <c r="E58" s="135">
        <v>5188</v>
      </c>
      <c r="F58" s="90"/>
      <c r="G58" s="89"/>
      <c r="H58" s="91"/>
      <c r="I58" s="91"/>
      <c r="J58" s="91"/>
      <c r="K58" s="93">
        <f t="shared" si="5"/>
        <v>5188</v>
      </c>
      <c r="L58" s="53"/>
      <c r="M58">
        <v>1</v>
      </c>
    </row>
    <row r="59" spans="1:13" ht="30.75" customHeight="1">
      <c r="A59" s="27">
        <v>602</v>
      </c>
      <c r="B59" s="27" t="s">
        <v>129</v>
      </c>
      <c r="C59" s="33" t="s">
        <v>34</v>
      </c>
      <c r="D59" s="32" t="s">
        <v>15</v>
      </c>
      <c r="E59" s="135">
        <v>3160</v>
      </c>
      <c r="F59" s="90"/>
      <c r="G59" s="89"/>
      <c r="H59" s="94"/>
      <c r="I59" s="90"/>
      <c r="J59" s="91"/>
      <c r="K59" s="93">
        <f t="shared" si="5"/>
        <v>3160</v>
      </c>
      <c r="L59" s="53"/>
      <c r="M59">
        <v>1</v>
      </c>
    </row>
    <row r="60" spans="1:13" ht="30.75" customHeight="1">
      <c r="A60" s="27">
        <v>602</v>
      </c>
      <c r="B60" s="27" t="s">
        <v>137</v>
      </c>
      <c r="C60" s="98" t="s">
        <v>36</v>
      </c>
      <c r="D60" s="98" t="s">
        <v>15</v>
      </c>
      <c r="E60" s="135">
        <v>5188</v>
      </c>
      <c r="F60" s="90"/>
      <c r="G60" s="89"/>
      <c r="H60" s="90"/>
      <c r="I60" s="91"/>
      <c r="J60" s="91"/>
      <c r="K60" s="93">
        <f t="shared" si="5"/>
        <v>5188</v>
      </c>
      <c r="L60" s="53"/>
      <c r="M60">
        <v>1</v>
      </c>
    </row>
    <row r="61" spans="1:13" ht="30.75" customHeight="1">
      <c r="A61" s="42">
        <v>602</v>
      </c>
      <c r="B61" s="42" t="s">
        <v>153</v>
      </c>
      <c r="C61" s="98" t="s">
        <v>37</v>
      </c>
      <c r="D61" s="98" t="s">
        <v>15</v>
      </c>
      <c r="E61" s="135">
        <v>5188</v>
      </c>
      <c r="F61" s="90"/>
      <c r="G61" s="89"/>
      <c r="H61" s="90"/>
      <c r="I61" s="94"/>
      <c r="J61" s="91"/>
      <c r="K61" s="93">
        <f t="shared" si="5"/>
        <v>5188</v>
      </c>
      <c r="L61" s="53"/>
      <c r="M61">
        <v>1</v>
      </c>
    </row>
    <row r="62" spans="1:13" ht="30.75" customHeight="1">
      <c r="A62" s="27">
        <v>602</v>
      </c>
      <c r="B62" s="27" t="s">
        <v>132</v>
      </c>
      <c r="C62" s="98" t="s">
        <v>66</v>
      </c>
      <c r="D62" s="98" t="s">
        <v>15</v>
      </c>
      <c r="E62" s="135">
        <v>3795</v>
      </c>
      <c r="F62" s="135"/>
      <c r="G62" s="95"/>
      <c r="H62" s="94"/>
      <c r="I62" s="94"/>
      <c r="J62" s="94"/>
      <c r="K62" s="94">
        <f t="shared" si="5"/>
        <v>3795</v>
      </c>
      <c r="L62" s="53"/>
      <c r="M62">
        <v>1</v>
      </c>
    </row>
    <row r="63" spans="1:13" ht="30.75" customHeight="1">
      <c r="A63" s="27">
        <v>602</v>
      </c>
      <c r="B63" s="27" t="s">
        <v>126</v>
      </c>
      <c r="C63" s="41" t="s">
        <v>72</v>
      </c>
      <c r="D63" s="33" t="s">
        <v>27</v>
      </c>
      <c r="E63" s="135">
        <v>3160</v>
      </c>
      <c r="F63" s="90"/>
      <c r="G63" s="91"/>
      <c r="H63" s="92"/>
      <c r="I63" s="92"/>
      <c r="J63" s="92"/>
      <c r="K63" s="90">
        <f aca="true" t="shared" si="6" ref="K63:K71">SUM(E63:F63)-SUM(G63:J63)</f>
        <v>3160</v>
      </c>
      <c r="L63" s="51"/>
      <c r="M63">
        <v>1</v>
      </c>
    </row>
    <row r="64" spans="1:13" ht="30.75" customHeight="1">
      <c r="A64" s="27">
        <v>102</v>
      </c>
      <c r="B64" s="27" t="s">
        <v>150</v>
      </c>
      <c r="C64" s="41" t="s">
        <v>42</v>
      </c>
      <c r="D64" s="41" t="s">
        <v>23</v>
      </c>
      <c r="E64" s="135">
        <v>1580</v>
      </c>
      <c r="F64" s="135"/>
      <c r="G64" s="89"/>
      <c r="H64" s="91"/>
      <c r="I64" s="91"/>
      <c r="J64" s="91"/>
      <c r="K64" s="90">
        <f t="shared" si="6"/>
        <v>1580</v>
      </c>
      <c r="L64" s="51"/>
      <c r="M64">
        <v>1</v>
      </c>
    </row>
    <row r="65" spans="1:13" ht="30.75" customHeight="1">
      <c r="A65" s="27">
        <v>102</v>
      </c>
      <c r="B65" s="27" t="s">
        <v>135</v>
      </c>
      <c r="C65" s="34" t="s">
        <v>28</v>
      </c>
      <c r="D65" s="41" t="s">
        <v>23</v>
      </c>
      <c r="E65" s="135">
        <v>1580</v>
      </c>
      <c r="F65" s="90"/>
      <c r="G65" s="91"/>
      <c r="H65" s="92"/>
      <c r="I65" s="92"/>
      <c r="J65" s="92"/>
      <c r="K65" s="90">
        <f t="shared" si="6"/>
        <v>1580</v>
      </c>
      <c r="L65" s="51"/>
      <c r="M65">
        <v>1</v>
      </c>
    </row>
    <row r="66" spans="1:13" ht="30.75" customHeight="1">
      <c r="A66" s="27">
        <v>102</v>
      </c>
      <c r="B66" s="27" t="s">
        <v>146</v>
      </c>
      <c r="C66" s="41" t="s">
        <v>52</v>
      </c>
      <c r="D66" s="41" t="s">
        <v>23</v>
      </c>
      <c r="E66" s="135">
        <v>1514</v>
      </c>
      <c r="F66" s="90"/>
      <c r="G66" s="90"/>
      <c r="H66" s="90"/>
      <c r="I66" s="90"/>
      <c r="J66" s="92"/>
      <c r="K66" s="93">
        <f t="shared" si="6"/>
        <v>1514</v>
      </c>
      <c r="L66" s="56"/>
      <c r="M66">
        <v>1</v>
      </c>
    </row>
    <row r="67" spans="1:13" ht="30.75" customHeight="1">
      <c r="A67" s="27">
        <v>102</v>
      </c>
      <c r="B67" s="27" t="s">
        <v>136</v>
      </c>
      <c r="C67" s="34" t="s">
        <v>25</v>
      </c>
      <c r="D67" s="41" t="s">
        <v>23</v>
      </c>
      <c r="E67" s="135">
        <v>1184</v>
      </c>
      <c r="F67" s="90"/>
      <c r="G67" s="90"/>
      <c r="H67" s="92"/>
      <c r="I67" s="90"/>
      <c r="J67" s="92"/>
      <c r="K67" s="93">
        <f t="shared" si="6"/>
        <v>1184</v>
      </c>
      <c r="L67" s="56"/>
      <c r="M67">
        <v>1</v>
      </c>
    </row>
    <row r="68" spans="1:13" ht="30.75" customHeight="1">
      <c r="A68" s="27">
        <v>102</v>
      </c>
      <c r="B68" s="27" t="s">
        <v>122</v>
      </c>
      <c r="C68" s="99" t="s">
        <v>54</v>
      </c>
      <c r="D68" s="99" t="s">
        <v>23</v>
      </c>
      <c r="E68" s="135">
        <v>1755</v>
      </c>
      <c r="F68" s="90"/>
      <c r="G68" s="90"/>
      <c r="H68" s="92"/>
      <c r="I68" s="90"/>
      <c r="J68" s="92"/>
      <c r="K68" s="93">
        <f t="shared" si="6"/>
        <v>1755</v>
      </c>
      <c r="L68" s="56"/>
      <c r="M68">
        <v>1</v>
      </c>
    </row>
    <row r="69" spans="1:13" ht="30.75" customHeight="1">
      <c r="A69" s="27">
        <v>102</v>
      </c>
      <c r="B69" s="27" t="s">
        <v>151</v>
      </c>
      <c r="C69" s="32" t="s">
        <v>22</v>
      </c>
      <c r="D69" s="41" t="s">
        <v>23</v>
      </c>
      <c r="E69" s="135">
        <v>951</v>
      </c>
      <c r="F69" s="90"/>
      <c r="G69" s="91"/>
      <c r="H69" s="92"/>
      <c r="I69" s="92"/>
      <c r="J69" s="92"/>
      <c r="K69" s="90">
        <f t="shared" si="6"/>
        <v>951</v>
      </c>
      <c r="L69" s="111"/>
      <c r="M69">
        <v>1</v>
      </c>
    </row>
    <row r="70" spans="1:13" ht="30.75" customHeight="1">
      <c r="A70" s="27">
        <v>102</v>
      </c>
      <c r="B70" s="27" t="s">
        <v>99</v>
      </c>
      <c r="C70" s="41" t="s">
        <v>68</v>
      </c>
      <c r="D70" s="33" t="s">
        <v>15</v>
      </c>
      <c r="E70" s="135">
        <v>13013</v>
      </c>
      <c r="F70" s="90"/>
      <c r="G70" s="91"/>
      <c r="H70" s="90"/>
      <c r="I70" s="92"/>
      <c r="J70" s="92"/>
      <c r="K70" s="90">
        <f t="shared" si="6"/>
        <v>13013</v>
      </c>
      <c r="L70" s="51"/>
      <c r="M70">
        <v>1</v>
      </c>
    </row>
    <row r="71" spans="1:13" ht="30.75" customHeight="1">
      <c r="A71" s="27">
        <v>102</v>
      </c>
      <c r="B71" s="27" t="s">
        <v>101</v>
      </c>
      <c r="C71" s="41" t="s">
        <v>69</v>
      </c>
      <c r="D71" s="33" t="s">
        <v>27</v>
      </c>
      <c r="E71" s="135">
        <v>2716</v>
      </c>
      <c r="F71" s="90"/>
      <c r="G71" s="91"/>
      <c r="H71" s="92"/>
      <c r="I71" s="92"/>
      <c r="J71" s="92"/>
      <c r="K71" s="90">
        <f t="shared" si="6"/>
        <v>2716</v>
      </c>
      <c r="L71" s="51"/>
      <c r="M71">
        <v>1</v>
      </c>
    </row>
    <row r="72" spans="1:13" ht="12" customHeight="1" thickBot="1">
      <c r="A72" s="17"/>
      <c r="B72" s="17"/>
      <c r="C72" s="17"/>
      <c r="D72" s="48" t="s">
        <v>30</v>
      </c>
      <c r="E72" s="113">
        <f>SUM(E55:E71)</f>
        <v>62440</v>
      </c>
      <c r="F72" s="113">
        <f aca="true" t="shared" si="7" ref="F72:K72">SUM(F55:F71)</f>
        <v>0</v>
      </c>
      <c r="G72" s="113">
        <f t="shared" si="7"/>
        <v>0</v>
      </c>
      <c r="H72" s="113">
        <f t="shared" si="7"/>
        <v>0</v>
      </c>
      <c r="I72" s="113">
        <f t="shared" si="7"/>
        <v>0</v>
      </c>
      <c r="J72" s="113">
        <f t="shared" si="7"/>
        <v>0</v>
      </c>
      <c r="K72" s="113">
        <f t="shared" si="7"/>
        <v>62440</v>
      </c>
      <c r="L72" s="17"/>
      <c r="M72" s="82"/>
    </row>
    <row r="73" spans="1:13" ht="6.75" customHeight="1">
      <c r="A73" s="17"/>
      <c r="B73" s="17"/>
      <c r="C73" s="17"/>
      <c r="D73" s="15"/>
      <c r="E73" s="52"/>
      <c r="F73" s="52"/>
      <c r="G73" s="52"/>
      <c r="H73" s="52"/>
      <c r="I73" s="52"/>
      <c r="J73" s="52"/>
      <c r="K73" s="70"/>
      <c r="L73" s="17"/>
      <c r="M73" s="52"/>
    </row>
    <row r="74" spans="1:13" ht="6.75" customHeight="1">
      <c r="A74" s="17"/>
      <c r="B74" s="17"/>
      <c r="C74" s="17"/>
      <c r="D74" s="15"/>
      <c r="E74" s="52"/>
      <c r="F74" s="52"/>
      <c r="G74" s="52"/>
      <c r="H74" s="52"/>
      <c r="I74" s="52"/>
      <c r="J74" s="52"/>
      <c r="K74" s="70"/>
      <c r="L74" s="17"/>
      <c r="M74" s="52"/>
    </row>
    <row r="75" spans="1:12" ht="13.5" thickBot="1">
      <c r="A75" s="3"/>
      <c r="B75" s="3"/>
      <c r="C75" s="3"/>
      <c r="D75" s="159" t="s">
        <v>0</v>
      </c>
      <c r="E75" s="159"/>
      <c r="F75" s="159"/>
      <c r="G75" s="159"/>
      <c r="H75" s="159"/>
      <c r="I75" s="3"/>
      <c r="J75" s="3"/>
      <c r="K75" s="66"/>
      <c r="L75" s="3"/>
    </row>
    <row r="76" spans="1:12" ht="13.5" thickBot="1">
      <c r="A76" s="3"/>
      <c r="B76" s="3"/>
      <c r="C76" s="3"/>
      <c r="D76" s="160" t="s">
        <v>1</v>
      </c>
      <c r="E76" s="160"/>
      <c r="F76" s="160"/>
      <c r="G76" s="160"/>
      <c r="H76" s="160"/>
      <c r="I76" s="3"/>
      <c r="J76" s="3"/>
      <c r="K76" s="66"/>
      <c r="L76" s="4" t="s">
        <v>64</v>
      </c>
    </row>
    <row r="77" spans="1:12" ht="12.75">
      <c r="A77" s="3"/>
      <c r="B77" s="3"/>
      <c r="C77" s="3"/>
      <c r="D77" s="161" t="s">
        <v>191</v>
      </c>
      <c r="E77" s="161"/>
      <c r="F77" s="161"/>
      <c r="G77" s="161"/>
      <c r="H77" s="161"/>
      <c r="I77" s="3"/>
      <c r="J77" s="3"/>
      <c r="K77" s="66"/>
      <c r="L77" s="3"/>
    </row>
    <row r="78" spans="1:12" ht="12.75">
      <c r="A78" s="5"/>
      <c r="B78" s="5"/>
      <c r="C78" s="6" t="s">
        <v>186</v>
      </c>
      <c r="D78" s="7"/>
      <c r="E78" s="8"/>
      <c r="F78" s="9"/>
      <c r="G78" s="10"/>
      <c r="H78" s="11"/>
      <c r="I78" s="11"/>
      <c r="J78" s="11"/>
      <c r="K78" s="67"/>
      <c r="L78" s="12"/>
    </row>
    <row r="79" ht="13.5" thickBot="1"/>
    <row r="80" spans="1:12" ht="13.5" thickBot="1">
      <c r="A80" s="5"/>
      <c r="B80" s="5"/>
      <c r="C80" s="6"/>
      <c r="D80" s="7"/>
      <c r="E80" s="162" t="s">
        <v>3</v>
      </c>
      <c r="F80" s="162"/>
      <c r="G80" s="163" t="s">
        <v>74</v>
      </c>
      <c r="H80" s="163"/>
      <c r="I80" s="163"/>
      <c r="J80" s="163"/>
      <c r="K80" s="67"/>
      <c r="L80" s="12"/>
    </row>
    <row r="81" spans="1:12" ht="13.5" thickBot="1">
      <c r="A81" s="46" t="s">
        <v>4</v>
      </c>
      <c r="B81" s="143" t="s">
        <v>94</v>
      </c>
      <c r="C81" s="149" t="s">
        <v>5</v>
      </c>
      <c r="D81" s="164" t="s">
        <v>6</v>
      </c>
      <c r="E81" s="151" t="s">
        <v>7</v>
      </c>
      <c r="F81" s="147" t="s">
        <v>8</v>
      </c>
      <c r="G81" s="151" t="s">
        <v>81</v>
      </c>
      <c r="H81" s="147" t="s">
        <v>9</v>
      </c>
      <c r="I81" s="151" t="s">
        <v>8</v>
      </c>
      <c r="J81" s="153" t="s">
        <v>10</v>
      </c>
      <c r="K81" s="155" t="s">
        <v>11</v>
      </c>
      <c r="L81" s="157" t="s">
        <v>12</v>
      </c>
    </row>
    <row r="82" spans="1:12" ht="13.5" thickBot="1">
      <c r="A82" s="47" t="s">
        <v>13</v>
      </c>
      <c r="B82" s="144"/>
      <c r="C82" s="150"/>
      <c r="D82" s="165"/>
      <c r="E82" s="152"/>
      <c r="F82" s="148"/>
      <c r="G82" s="152"/>
      <c r="H82" s="148"/>
      <c r="I82" s="152"/>
      <c r="J82" s="154"/>
      <c r="K82" s="156"/>
      <c r="L82" s="158"/>
    </row>
    <row r="83" spans="1:12" ht="12.75">
      <c r="A83" s="105"/>
      <c r="B83" s="106"/>
      <c r="C83" s="35" t="s">
        <v>14</v>
      </c>
      <c r="D83" s="107"/>
      <c r="E83" s="108">
        <v>7302</v>
      </c>
      <c r="F83" s="108"/>
      <c r="G83" s="108"/>
      <c r="H83" s="108"/>
      <c r="I83" s="108"/>
      <c r="J83" s="108"/>
      <c r="K83" s="109"/>
      <c r="L83" s="110"/>
    </row>
    <row r="84" spans="1:13" ht="33.75" customHeight="1">
      <c r="A84" s="27">
        <v>102</v>
      </c>
      <c r="B84" s="27" t="s">
        <v>100</v>
      </c>
      <c r="C84" s="41" t="s">
        <v>70</v>
      </c>
      <c r="D84" s="33" t="s">
        <v>27</v>
      </c>
      <c r="E84" s="135">
        <v>1916</v>
      </c>
      <c r="F84" s="90"/>
      <c r="G84" s="91"/>
      <c r="H84" s="90"/>
      <c r="I84" s="92"/>
      <c r="J84" s="92"/>
      <c r="K84" s="90">
        <f aca="true" t="shared" si="8" ref="K84:K89">SUM(E84:F84)-SUM(G84:J84)</f>
        <v>1916</v>
      </c>
      <c r="L84" s="51"/>
      <c r="M84">
        <v>1</v>
      </c>
    </row>
    <row r="85" spans="1:13" ht="33.75" customHeight="1">
      <c r="A85" s="27">
        <v>102</v>
      </c>
      <c r="B85" s="27" t="s">
        <v>107</v>
      </c>
      <c r="C85" s="41" t="s">
        <v>71</v>
      </c>
      <c r="D85" s="33" t="s">
        <v>27</v>
      </c>
      <c r="E85" s="135">
        <v>6478</v>
      </c>
      <c r="F85" s="90"/>
      <c r="G85" s="91"/>
      <c r="H85" s="90"/>
      <c r="I85" s="92"/>
      <c r="J85" s="92"/>
      <c r="K85" s="90">
        <f t="shared" si="8"/>
        <v>6478</v>
      </c>
      <c r="L85" s="51"/>
      <c r="M85">
        <v>1</v>
      </c>
    </row>
    <row r="86" spans="1:13" ht="33.75" customHeight="1">
      <c r="A86" s="27">
        <v>102</v>
      </c>
      <c r="B86" s="27" t="s">
        <v>105</v>
      </c>
      <c r="C86" s="41" t="s">
        <v>73</v>
      </c>
      <c r="D86" s="33" t="s">
        <v>27</v>
      </c>
      <c r="E86" s="135">
        <v>4636</v>
      </c>
      <c r="F86" s="90"/>
      <c r="G86" s="91"/>
      <c r="H86" s="90"/>
      <c r="I86" s="92"/>
      <c r="J86" s="92"/>
      <c r="K86" s="90">
        <f t="shared" si="8"/>
        <v>4636</v>
      </c>
      <c r="L86" s="51"/>
      <c r="M86">
        <v>1</v>
      </c>
    </row>
    <row r="87" spans="1:13" ht="33.75" customHeight="1">
      <c r="A87" s="27">
        <v>102</v>
      </c>
      <c r="B87" s="27" t="s">
        <v>110</v>
      </c>
      <c r="C87" s="41" t="s">
        <v>75</v>
      </c>
      <c r="D87" s="33" t="s">
        <v>27</v>
      </c>
      <c r="E87" s="135">
        <v>2554</v>
      </c>
      <c r="F87" s="90"/>
      <c r="G87" s="91"/>
      <c r="H87" s="90"/>
      <c r="I87" s="92"/>
      <c r="J87" s="92"/>
      <c r="K87" s="90">
        <f t="shared" si="8"/>
        <v>2554</v>
      </c>
      <c r="L87" s="51"/>
      <c r="M87">
        <v>1</v>
      </c>
    </row>
    <row r="88" spans="1:13" ht="33.75" customHeight="1">
      <c r="A88" s="27">
        <v>102</v>
      </c>
      <c r="B88" s="27" t="s">
        <v>128</v>
      </c>
      <c r="C88" s="41" t="s">
        <v>76</v>
      </c>
      <c r="D88" s="33" t="s">
        <v>27</v>
      </c>
      <c r="E88" s="135">
        <v>2453</v>
      </c>
      <c r="F88" s="90"/>
      <c r="G88" s="91"/>
      <c r="H88" s="90">
        <v>250</v>
      </c>
      <c r="I88" s="92"/>
      <c r="J88" s="92"/>
      <c r="K88" s="90">
        <f t="shared" si="8"/>
        <v>2203</v>
      </c>
      <c r="L88" s="51"/>
      <c r="M88">
        <v>1</v>
      </c>
    </row>
    <row r="89" spans="1:13" ht="33.75" customHeight="1">
      <c r="A89" s="27">
        <v>102</v>
      </c>
      <c r="B89" s="27" t="s">
        <v>106</v>
      </c>
      <c r="C89" s="41" t="s">
        <v>77</v>
      </c>
      <c r="D89" s="33" t="s">
        <v>27</v>
      </c>
      <c r="E89" s="135">
        <v>1020</v>
      </c>
      <c r="F89" s="90"/>
      <c r="G89" s="91"/>
      <c r="H89" s="92"/>
      <c r="I89" s="92"/>
      <c r="J89" s="92"/>
      <c r="K89" s="90">
        <f t="shared" si="8"/>
        <v>1020</v>
      </c>
      <c r="L89" s="51"/>
      <c r="M89">
        <v>1</v>
      </c>
    </row>
    <row r="90" spans="1:13" ht="33.75" customHeight="1">
      <c r="A90" s="27">
        <v>102</v>
      </c>
      <c r="B90" s="27" t="s">
        <v>130</v>
      </c>
      <c r="C90" s="99" t="s">
        <v>78</v>
      </c>
      <c r="D90" s="98" t="s">
        <v>45</v>
      </c>
      <c r="E90" s="135">
        <v>3623</v>
      </c>
      <c r="F90" s="89"/>
      <c r="G90" s="89"/>
      <c r="H90" s="91"/>
      <c r="I90" s="91"/>
      <c r="J90" s="91"/>
      <c r="K90" s="90">
        <f aca="true" t="shared" si="9" ref="K90:K97">SUM(E90:F90)-SUM(G90:J90)</f>
        <v>3623</v>
      </c>
      <c r="L90" s="51"/>
      <c r="M90" s="60">
        <v>1</v>
      </c>
    </row>
    <row r="91" spans="1:13" ht="33.75" customHeight="1">
      <c r="A91" s="27">
        <v>102</v>
      </c>
      <c r="B91" s="27" t="s">
        <v>103</v>
      </c>
      <c r="C91" s="41" t="s">
        <v>79</v>
      </c>
      <c r="D91" s="33" t="s">
        <v>45</v>
      </c>
      <c r="E91" s="135">
        <v>5176</v>
      </c>
      <c r="F91" s="90"/>
      <c r="G91" s="91"/>
      <c r="H91" s="92"/>
      <c r="I91" s="92"/>
      <c r="J91" s="92"/>
      <c r="K91" s="90">
        <f t="shared" si="9"/>
        <v>5176</v>
      </c>
      <c r="L91" s="51"/>
      <c r="M91" s="60">
        <v>1</v>
      </c>
    </row>
    <row r="92" spans="1:13" ht="33.75" customHeight="1">
      <c r="A92" s="27">
        <v>102</v>
      </c>
      <c r="B92" s="27" t="s">
        <v>96</v>
      </c>
      <c r="C92" s="41" t="s">
        <v>80</v>
      </c>
      <c r="D92" s="41" t="s">
        <v>23</v>
      </c>
      <c r="E92" s="135">
        <v>3178</v>
      </c>
      <c r="F92" s="90"/>
      <c r="G92" s="90"/>
      <c r="H92" s="92"/>
      <c r="I92" s="90"/>
      <c r="J92" s="92"/>
      <c r="K92" s="93">
        <f t="shared" si="9"/>
        <v>3178</v>
      </c>
      <c r="L92" s="56"/>
      <c r="M92" s="60">
        <v>1</v>
      </c>
    </row>
    <row r="93" spans="1:13" ht="33.75" customHeight="1">
      <c r="A93" s="27">
        <v>102</v>
      </c>
      <c r="B93" s="27" t="s">
        <v>142</v>
      </c>
      <c r="C93" s="41" t="s">
        <v>86</v>
      </c>
      <c r="D93" s="41" t="s">
        <v>23</v>
      </c>
      <c r="E93" s="135">
        <v>2297</v>
      </c>
      <c r="F93" s="90"/>
      <c r="G93" s="90"/>
      <c r="H93" s="92"/>
      <c r="I93" s="90"/>
      <c r="J93" s="92"/>
      <c r="K93" s="93">
        <f t="shared" si="9"/>
        <v>2297</v>
      </c>
      <c r="L93" s="56"/>
      <c r="M93" s="76">
        <v>1</v>
      </c>
    </row>
    <row r="94" spans="1:13" ht="33.75" customHeight="1">
      <c r="A94" s="27">
        <v>102</v>
      </c>
      <c r="B94" s="27" t="s">
        <v>152</v>
      </c>
      <c r="C94" s="41" t="s">
        <v>85</v>
      </c>
      <c r="D94" s="41" t="s">
        <v>23</v>
      </c>
      <c r="E94" s="135">
        <v>920</v>
      </c>
      <c r="F94" s="90"/>
      <c r="G94" s="90"/>
      <c r="H94" s="92"/>
      <c r="I94" s="90"/>
      <c r="J94" s="92"/>
      <c r="K94" s="93">
        <f t="shared" si="9"/>
        <v>920</v>
      </c>
      <c r="L94" s="56"/>
      <c r="M94" s="76">
        <v>1</v>
      </c>
    </row>
    <row r="95" spans="1:13" ht="33.75" customHeight="1">
      <c r="A95" s="27">
        <v>102</v>
      </c>
      <c r="B95" s="27" t="s">
        <v>133</v>
      </c>
      <c r="C95" s="41" t="s">
        <v>87</v>
      </c>
      <c r="D95" s="41" t="s">
        <v>23</v>
      </c>
      <c r="E95" s="135">
        <v>2490</v>
      </c>
      <c r="F95" s="90"/>
      <c r="G95" s="90"/>
      <c r="H95" s="92"/>
      <c r="I95" s="90"/>
      <c r="J95" s="92"/>
      <c r="K95" s="93">
        <f t="shared" si="9"/>
        <v>2490</v>
      </c>
      <c r="L95" s="56"/>
      <c r="M95" s="76">
        <v>1</v>
      </c>
    </row>
    <row r="96" spans="1:13" ht="33.75" customHeight="1">
      <c r="A96" s="27">
        <v>102</v>
      </c>
      <c r="B96" s="27" t="s">
        <v>98</v>
      </c>
      <c r="C96" s="41" t="s">
        <v>88</v>
      </c>
      <c r="D96" s="41" t="s">
        <v>27</v>
      </c>
      <c r="E96" s="135">
        <v>2454</v>
      </c>
      <c r="F96" s="90"/>
      <c r="G96" s="90"/>
      <c r="H96" s="92"/>
      <c r="I96" s="90"/>
      <c r="J96" s="92"/>
      <c r="K96" s="93">
        <f t="shared" si="9"/>
        <v>2454</v>
      </c>
      <c r="L96" s="56"/>
      <c r="M96" s="76">
        <v>1</v>
      </c>
    </row>
    <row r="97" spans="1:13" ht="33.75" customHeight="1">
      <c r="A97" s="27">
        <v>102</v>
      </c>
      <c r="B97" s="27" t="s">
        <v>108</v>
      </c>
      <c r="C97" s="41" t="s">
        <v>89</v>
      </c>
      <c r="D97" s="41" t="s">
        <v>27</v>
      </c>
      <c r="E97" s="135">
        <v>2844</v>
      </c>
      <c r="F97" s="90"/>
      <c r="G97" s="90"/>
      <c r="H97" s="92"/>
      <c r="I97" s="90"/>
      <c r="J97" s="92"/>
      <c r="K97" s="93">
        <f t="shared" si="9"/>
        <v>2844</v>
      </c>
      <c r="L97" s="56"/>
      <c r="M97" s="76">
        <v>1</v>
      </c>
    </row>
    <row r="98" spans="4:11" ht="13.5" thickBot="1">
      <c r="D98" s="48" t="s">
        <v>30</v>
      </c>
      <c r="E98" s="113">
        <f>SUM(E84:E97)</f>
        <v>42039</v>
      </c>
      <c r="F98" s="113">
        <f aca="true" t="shared" si="10" ref="F98:K98">SUM(F84:F97)</f>
        <v>0</v>
      </c>
      <c r="G98" s="113">
        <f t="shared" si="10"/>
        <v>0</v>
      </c>
      <c r="H98" s="113">
        <f t="shared" si="10"/>
        <v>250</v>
      </c>
      <c r="I98" s="113">
        <f t="shared" si="10"/>
        <v>0</v>
      </c>
      <c r="J98" s="113">
        <f t="shared" si="10"/>
        <v>0</v>
      </c>
      <c r="K98" s="113">
        <f t="shared" si="10"/>
        <v>41789</v>
      </c>
    </row>
    <row r="99" ht="48.75" customHeight="1">
      <c r="M99" s="31"/>
    </row>
    <row r="100" ht="16.5" customHeight="1">
      <c r="M100" s="31"/>
    </row>
    <row r="101" spans="1:13" ht="22.5" customHeight="1" thickBot="1">
      <c r="A101" s="3"/>
      <c r="B101" s="3"/>
      <c r="C101" s="3"/>
      <c r="D101" s="159" t="s">
        <v>0</v>
      </c>
      <c r="E101" s="159"/>
      <c r="F101" s="159"/>
      <c r="G101" s="159"/>
      <c r="H101" s="159"/>
      <c r="I101" s="3"/>
      <c r="J101" s="3"/>
      <c r="K101" s="66"/>
      <c r="L101" s="3"/>
      <c r="M101" s="31"/>
    </row>
    <row r="102" spans="1:13" ht="13.5" thickBot="1">
      <c r="A102" s="3"/>
      <c r="B102" s="3"/>
      <c r="C102" s="3"/>
      <c r="D102" s="160" t="s">
        <v>1</v>
      </c>
      <c r="E102" s="160"/>
      <c r="F102" s="160"/>
      <c r="G102" s="160"/>
      <c r="H102" s="160"/>
      <c r="I102" s="3"/>
      <c r="J102" s="3"/>
      <c r="K102" s="66"/>
      <c r="L102" s="4" t="s">
        <v>83</v>
      </c>
      <c r="M102" s="31"/>
    </row>
    <row r="103" spans="1:13" ht="12.75">
      <c r="A103" s="3"/>
      <c r="B103" s="3"/>
      <c r="C103" s="3"/>
      <c r="D103" s="161" t="s">
        <v>191</v>
      </c>
      <c r="E103" s="161"/>
      <c r="F103" s="161"/>
      <c r="G103" s="161"/>
      <c r="H103" s="161"/>
      <c r="I103" s="3"/>
      <c r="J103" s="3"/>
      <c r="K103" s="66"/>
      <c r="L103" s="3"/>
      <c r="M103" s="31"/>
    </row>
    <row r="104" spans="1:13" ht="12.75">
      <c r="A104" s="5"/>
      <c r="B104" s="5"/>
      <c r="C104" s="6" t="s">
        <v>186</v>
      </c>
      <c r="D104" s="7"/>
      <c r="E104" s="8"/>
      <c r="F104" s="9"/>
      <c r="G104" s="10"/>
      <c r="H104" s="11"/>
      <c r="I104" s="11"/>
      <c r="J104" s="11"/>
      <c r="K104" s="67"/>
      <c r="L104" s="12"/>
      <c r="M104" s="31"/>
    </row>
    <row r="105" ht="13.5" thickBot="1">
      <c r="M105" s="31"/>
    </row>
    <row r="106" spans="1:13" ht="13.5" thickBot="1">
      <c r="A106" s="5"/>
      <c r="B106" s="5"/>
      <c r="C106" s="6"/>
      <c r="D106" s="7"/>
      <c r="E106" s="162" t="s">
        <v>3</v>
      </c>
      <c r="F106" s="162"/>
      <c r="G106" s="163" t="s">
        <v>74</v>
      </c>
      <c r="H106" s="163"/>
      <c r="I106" s="163"/>
      <c r="J106" s="163"/>
      <c r="K106" s="67"/>
      <c r="L106" s="12"/>
      <c r="M106" s="31"/>
    </row>
    <row r="107" spans="1:13" ht="13.5" thickBot="1">
      <c r="A107" s="46" t="s">
        <v>4</v>
      </c>
      <c r="B107" s="143" t="s">
        <v>94</v>
      </c>
      <c r="C107" s="149" t="s">
        <v>5</v>
      </c>
      <c r="D107" s="164" t="s">
        <v>6</v>
      </c>
      <c r="E107" s="151" t="s">
        <v>7</v>
      </c>
      <c r="F107" s="147" t="s">
        <v>8</v>
      </c>
      <c r="G107" s="151" t="s">
        <v>81</v>
      </c>
      <c r="H107" s="147" t="s">
        <v>9</v>
      </c>
      <c r="I107" s="151" t="s">
        <v>8</v>
      </c>
      <c r="J107" s="153" t="s">
        <v>10</v>
      </c>
      <c r="K107" s="155" t="s">
        <v>11</v>
      </c>
      <c r="L107" s="157" t="s">
        <v>12</v>
      </c>
      <c r="M107" s="31"/>
    </row>
    <row r="108" spans="1:13" ht="13.5" thickBot="1">
      <c r="A108" s="47" t="s">
        <v>13</v>
      </c>
      <c r="B108" s="144"/>
      <c r="C108" s="150"/>
      <c r="D108" s="165"/>
      <c r="E108" s="152"/>
      <c r="F108" s="148"/>
      <c r="G108" s="152"/>
      <c r="H108" s="148"/>
      <c r="I108" s="152"/>
      <c r="J108" s="154"/>
      <c r="K108" s="156"/>
      <c r="L108" s="158"/>
      <c r="M108" s="31"/>
    </row>
    <row r="109" spans="1:13" ht="12.75">
      <c r="A109" s="105"/>
      <c r="B109" s="106"/>
      <c r="C109" s="107"/>
      <c r="D109" s="107"/>
      <c r="E109" s="108">
        <v>7302</v>
      </c>
      <c r="F109" s="108"/>
      <c r="G109" s="108"/>
      <c r="H109" s="108"/>
      <c r="I109" s="108"/>
      <c r="J109" s="108"/>
      <c r="K109" s="109"/>
      <c r="L109" s="110"/>
      <c r="M109" s="31"/>
    </row>
    <row r="110" spans="1:13" ht="33.75" customHeight="1">
      <c r="A110" s="27">
        <v>102</v>
      </c>
      <c r="B110" s="27" t="s">
        <v>139</v>
      </c>
      <c r="C110" s="99" t="s">
        <v>90</v>
      </c>
      <c r="D110" s="99" t="s">
        <v>23</v>
      </c>
      <c r="E110" s="135">
        <v>1711</v>
      </c>
      <c r="F110" s="90"/>
      <c r="G110" s="90"/>
      <c r="H110" s="92"/>
      <c r="I110" s="90"/>
      <c r="J110" s="92"/>
      <c r="K110" s="93">
        <f aca="true" t="shared" si="11" ref="K110:K117">SUM(E110:F110)-SUM(G110:J110)</f>
        <v>1711</v>
      </c>
      <c r="L110" s="56"/>
      <c r="M110" s="76">
        <v>1</v>
      </c>
    </row>
    <row r="111" spans="1:13" ht="33.75" customHeight="1">
      <c r="A111" s="27">
        <v>602</v>
      </c>
      <c r="B111" s="27" t="s">
        <v>147</v>
      </c>
      <c r="C111" s="41" t="s">
        <v>91</v>
      </c>
      <c r="D111" s="41" t="s">
        <v>23</v>
      </c>
      <c r="E111" s="135">
        <v>2940</v>
      </c>
      <c r="F111" s="90"/>
      <c r="G111" s="90"/>
      <c r="H111" s="90"/>
      <c r="I111" s="90"/>
      <c r="J111" s="92"/>
      <c r="K111" s="93">
        <f t="shared" si="11"/>
        <v>2940</v>
      </c>
      <c r="L111" s="56"/>
      <c r="M111" s="76">
        <v>1</v>
      </c>
    </row>
    <row r="112" spans="1:13" ht="33.75" customHeight="1">
      <c r="A112" s="27">
        <v>102</v>
      </c>
      <c r="B112" s="27" t="s">
        <v>118</v>
      </c>
      <c r="C112" s="41" t="s">
        <v>93</v>
      </c>
      <c r="D112" s="41" t="s">
        <v>15</v>
      </c>
      <c r="E112" s="135">
        <v>4092</v>
      </c>
      <c r="F112" s="90"/>
      <c r="G112" s="90"/>
      <c r="H112" s="90"/>
      <c r="I112" s="90"/>
      <c r="J112" s="92"/>
      <c r="K112" s="93">
        <f t="shared" si="11"/>
        <v>4092</v>
      </c>
      <c r="L112" s="56"/>
      <c r="M112" s="76">
        <v>1</v>
      </c>
    </row>
    <row r="113" spans="1:13" ht="33.75" customHeight="1">
      <c r="A113" s="27">
        <v>102</v>
      </c>
      <c r="B113" s="27" t="s">
        <v>154</v>
      </c>
      <c r="C113" s="41" t="s">
        <v>155</v>
      </c>
      <c r="D113" s="41" t="s">
        <v>27</v>
      </c>
      <c r="E113" s="135">
        <v>6446</v>
      </c>
      <c r="F113" s="90"/>
      <c r="G113" s="90"/>
      <c r="H113" s="90"/>
      <c r="I113" s="90"/>
      <c r="J113" s="92"/>
      <c r="K113" s="93">
        <f t="shared" si="11"/>
        <v>6446</v>
      </c>
      <c r="L113" s="56"/>
      <c r="M113" s="76">
        <v>1</v>
      </c>
    </row>
    <row r="114" spans="1:13" ht="33.75" customHeight="1">
      <c r="A114" s="27">
        <v>102</v>
      </c>
      <c r="B114" s="27" t="s">
        <v>157</v>
      </c>
      <c r="C114" s="101" t="s">
        <v>156</v>
      </c>
      <c r="D114" s="41" t="s">
        <v>27</v>
      </c>
      <c r="E114" s="135">
        <v>2306</v>
      </c>
      <c r="F114" s="90"/>
      <c r="G114" s="90"/>
      <c r="H114" s="90"/>
      <c r="I114" s="90"/>
      <c r="J114" s="92"/>
      <c r="K114" s="93">
        <f t="shared" si="11"/>
        <v>2306</v>
      </c>
      <c r="L114" s="56"/>
      <c r="M114" s="76">
        <v>1</v>
      </c>
    </row>
    <row r="115" spans="1:13" ht="33.75" customHeight="1">
      <c r="A115" s="27">
        <v>102</v>
      </c>
      <c r="B115" s="27" t="s">
        <v>159</v>
      </c>
      <c r="C115" s="41" t="s">
        <v>158</v>
      </c>
      <c r="D115" s="41" t="s">
        <v>27</v>
      </c>
      <c r="E115" s="135">
        <v>2987</v>
      </c>
      <c r="F115" s="90"/>
      <c r="G115" s="90"/>
      <c r="H115" s="90"/>
      <c r="I115" s="90"/>
      <c r="J115" s="92"/>
      <c r="K115" s="93">
        <f t="shared" si="11"/>
        <v>2987</v>
      </c>
      <c r="L115" s="56"/>
      <c r="M115" s="76">
        <v>1</v>
      </c>
    </row>
    <row r="116" spans="1:13" ht="33.75" customHeight="1">
      <c r="A116" s="27">
        <v>602</v>
      </c>
      <c r="B116" s="27" t="s">
        <v>160</v>
      </c>
      <c r="C116" s="41" t="s">
        <v>161</v>
      </c>
      <c r="D116" s="41" t="s">
        <v>27</v>
      </c>
      <c r="E116" s="135">
        <v>2394</v>
      </c>
      <c r="F116" s="90"/>
      <c r="G116" s="90"/>
      <c r="H116" s="90"/>
      <c r="I116" s="90"/>
      <c r="J116" s="92"/>
      <c r="K116" s="93">
        <f t="shared" si="11"/>
        <v>2394</v>
      </c>
      <c r="L116" s="56"/>
      <c r="M116" s="102">
        <v>1</v>
      </c>
    </row>
    <row r="117" spans="1:13" ht="33.75" customHeight="1">
      <c r="A117" s="27">
        <v>102</v>
      </c>
      <c r="B117" s="27" t="s">
        <v>162</v>
      </c>
      <c r="C117" s="41" t="s">
        <v>163</v>
      </c>
      <c r="D117" s="41" t="s">
        <v>27</v>
      </c>
      <c r="E117" s="135">
        <v>2306</v>
      </c>
      <c r="F117" s="90"/>
      <c r="G117" s="90"/>
      <c r="H117" s="90"/>
      <c r="I117" s="90"/>
      <c r="J117" s="92"/>
      <c r="K117" s="93">
        <f t="shared" si="11"/>
        <v>2306</v>
      </c>
      <c r="L117" s="56"/>
      <c r="M117" s="102">
        <v>1</v>
      </c>
    </row>
    <row r="118" spans="1:13" ht="33.75" customHeight="1">
      <c r="A118" s="27">
        <v>102</v>
      </c>
      <c r="B118" s="27" t="s">
        <v>164</v>
      </c>
      <c r="C118" s="41" t="s">
        <v>165</v>
      </c>
      <c r="D118" s="41" t="s">
        <v>23</v>
      </c>
      <c r="E118" s="135">
        <v>1015</v>
      </c>
      <c r="F118" s="92"/>
      <c r="G118" s="90"/>
      <c r="H118" s="90"/>
      <c r="I118" s="90"/>
      <c r="J118" s="92"/>
      <c r="K118" s="93">
        <f>SUM(E118:F118)-SUM(G118:J118)</f>
        <v>1015</v>
      </c>
      <c r="L118" s="56"/>
      <c r="M118" s="102">
        <v>1</v>
      </c>
    </row>
    <row r="119" spans="1:13" ht="33.75" customHeight="1">
      <c r="A119" s="27">
        <v>102</v>
      </c>
      <c r="B119" s="27" t="s">
        <v>169</v>
      </c>
      <c r="C119" s="41" t="s">
        <v>170</v>
      </c>
      <c r="D119" s="41" t="s">
        <v>171</v>
      </c>
      <c r="E119" s="135">
        <v>4093</v>
      </c>
      <c r="F119" s="92"/>
      <c r="G119" s="90"/>
      <c r="H119" s="90"/>
      <c r="I119" s="90"/>
      <c r="J119" s="92"/>
      <c r="K119" s="93">
        <f aca="true" t="shared" si="12" ref="K119:K124">SUM(E119:F119)-SUM(G119:J119)</f>
        <v>4093</v>
      </c>
      <c r="L119" s="56"/>
      <c r="M119" s="102">
        <v>1</v>
      </c>
    </row>
    <row r="120" spans="1:13" ht="33.75" customHeight="1">
      <c r="A120" s="27">
        <v>102</v>
      </c>
      <c r="B120" s="27" t="s">
        <v>173</v>
      </c>
      <c r="C120" s="134" t="s">
        <v>172</v>
      </c>
      <c r="D120" s="41" t="s">
        <v>27</v>
      </c>
      <c r="E120" s="135">
        <v>2306</v>
      </c>
      <c r="F120" s="92"/>
      <c r="G120" s="90"/>
      <c r="H120" s="90"/>
      <c r="I120" s="90"/>
      <c r="J120" s="92"/>
      <c r="K120" s="93">
        <f t="shared" si="12"/>
        <v>2306</v>
      </c>
      <c r="L120" s="56"/>
      <c r="M120" s="102">
        <v>1</v>
      </c>
    </row>
    <row r="121" spans="1:13" ht="33.75" customHeight="1">
      <c r="A121" s="27">
        <v>102</v>
      </c>
      <c r="B121" s="27" t="s">
        <v>175</v>
      </c>
      <c r="C121" s="134" t="s">
        <v>174</v>
      </c>
      <c r="D121" s="41" t="s">
        <v>27</v>
      </c>
      <c r="E121" s="135">
        <v>3161</v>
      </c>
      <c r="F121" s="92"/>
      <c r="G121" s="90"/>
      <c r="H121" s="90"/>
      <c r="I121" s="90"/>
      <c r="J121" s="92"/>
      <c r="K121" s="93">
        <f t="shared" si="12"/>
        <v>3161</v>
      </c>
      <c r="L121" s="56"/>
      <c r="M121" s="102">
        <v>1</v>
      </c>
    </row>
    <row r="122" spans="1:13" ht="33.75" customHeight="1">
      <c r="A122" s="27">
        <v>102</v>
      </c>
      <c r="B122" s="27" t="s">
        <v>176</v>
      </c>
      <c r="C122" s="134" t="s">
        <v>179</v>
      </c>
      <c r="D122" s="41" t="s">
        <v>27</v>
      </c>
      <c r="E122" s="135">
        <v>4573</v>
      </c>
      <c r="F122" s="92"/>
      <c r="G122" s="90"/>
      <c r="H122" s="90"/>
      <c r="I122" s="90"/>
      <c r="J122" s="92"/>
      <c r="K122" s="93">
        <f t="shared" si="12"/>
        <v>4573</v>
      </c>
      <c r="L122" s="56"/>
      <c r="M122" s="102">
        <v>1</v>
      </c>
    </row>
    <row r="123" spans="1:13" ht="33.75" customHeight="1">
      <c r="A123" s="27">
        <v>102</v>
      </c>
      <c r="B123" s="27" t="s">
        <v>177</v>
      </c>
      <c r="C123" s="41" t="s">
        <v>180</v>
      </c>
      <c r="D123" s="41" t="s">
        <v>27</v>
      </c>
      <c r="E123" s="135">
        <v>2306</v>
      </c>
      <c r="F123" s="92"/>
      <c r="G123" s="90"/>
      <c r="H123" s="90"/>
      <c r="I123" s="90"/>
      <c r="J123" s="92"/>
      <c r="K123" s="93">
        <f t="shared" si="12"/>
        <v>2306</v>
      </c>
      <c r="L123" s="56"/>
      <c r="M123" s="102">
        <v>1</v>
      </c>
    </row>
    <row r="124" spans="1:13" ht="33.75" customHeight="1">
      <c r="A124" s="27">
        <v>602</v>
      </c>
      <c r="B124" s="27" t="s">
        <v>178</v>
      </c>
      <c r="C124" s="41" t="s">
        <v>181</v>
      </c>
      <c r="D124" s="41" t="s">
        <v>27</v>
      </c>
      <c r="E124" s="135">
        <v>4171</v>
      </c>
      <c r="F124" s="92"/>
      <c r="G124" s="90"/>
      <c r="H124" s="90"/>
      <c r="I124" s="90"/>
      <c r="J124" s="92"/>
      <c r="K124" s="93">
        <f t="shared" si="12"/>
        <v>4171</v>
      </c>
      <c r="L124" s="56"/>
      <c r="M124" s="102">
        <v>1</v>
      </c>
    </row>
    <row r="125" spans="4:13" ht="13.5" thickBot="1">
      <c r="D125" s="48" t="s">
        <v>30</v>
      </c>
      <c r="E125" s="113">
        <f>SUM(E110:E124)</f>
        <v>46807</v>
      </c>
      <c r="F125" s="113">
        <f aca="true" t="shared" si="13" ref="F125:K125">SUM(F110:F124)</f>
        <v>0</v>
      </c>
      <c r="G125" s="113">
        <f t="shared" si="13"/>
        <v>0</v>
      </c>
      <c r="H125" s="113">
        <f t="shared" si="13"/>
        <v>0</v>
      </c>
      <c r="I125" s="113">
        <f t="shared" si="13"/>
        <v>0</v>
      </c>
      <c r="J125" s="113">
        <f t="shared" si="13"/>
        <v>0</v>
      </c>
      <c r="K125" s="113">
        <f t="shared" si="13"/>
        <v>46807</v>
      </c>
      <c r="M125" s="60"/>
    </row>
    <row r="126" ht="21" customHeight="1">
      <c r="M126" s="132"/>
    </row>
    <row r="127" ht="12.75">
      <c r="M127" s="132"/>
    </row>
    <row r="128" spans="1:13" ht="13.5" thickBot="1">
      <c r="A128" s="3"/>
      <c r="B128" s="3"/>
      <c r="C128" s="3"/>
      <c r="D128" s="159" t="s">
        <v>0</v>
      </c>
      <c r="E128" s="159"/>
      <c r="F128" s="159"/>
      <c r="G128" s="159"/>
      <c r="H128" s="159"/>
      <c r="I128" s="3"/>
      <c r="J128" s="3"/>
      <c r="K128" s="66"/>
      <c r="L128" s="3"/>
      <c r="M128" s="132"/>
    </row>
    <row r="129" spans="1:13" ht="13.5" thickBot="1">
      <c r="A129" s="3"/>
      <c r="B129" s="3"/>
      <c r="C129" s="3"/>
      <c r="D129" s="160" t="s">
        <v>1</v>
      </c>
      <c r="E129" s="160"/>
      <c r="F129" s="160"/>
      <c r="G129" s="160"/>
      <c r="H129" s="160"/>
      <c r="I129" s="3"/>
      <c r="J129" s="3"/>
      <c r="K129" s="66"/>
      <c r="L129" s="4" t="s">
        <v>168</v>
      </c>
      <c r="M129" s="132"/>
    </row>
    <row r="130" spans="1:13" ht="12.75">
      <c r="A130" s="3"/>
      <c r="B130" s="3"/>
      <c r="C130" s="3"/>
      <c r="D130" s="161" t="s">
        <v>191</v>
      </c>
      <c r="E130" s="161"/>
      <c r="F130" s="161"/>
      <c r="G130" s="161"/>
      <c r="H130" s="161"/>
      <c r="I130" s="3"/>
      <c r="J130" s="3"/>
      <c r="K130" s="66"/>
      <c r="L130" s="3"/>
      <c r="M130" s="132"/>
    </row>
    <row r="131" spans="1:13" ht="12.75">
      <c r="A131" s="5"/>
      <c r="B131" s="5"/>
      <c r="C131" s="6" t="s">
        <v>186</v>
      </c>
      <c r="D131" s="7"/>
      <c r="E131" s="8"/>
      <c r="F131" s="9"/>
      <c r="G131" s="10"/>
      <c r="H131" s="11"/>
      <c r="I131" s="11"/>
      <c r="J131" s="11"/>
      <c r="K131" s="67"/>
      <c r="L131" s="12"/>
      <c r="M131" s="132"/>
    </row>
    <row r="132" ht="13.5" thickBot="1">
      <c r="M132" s="132"/>
    </row>
    <row r="133" spans="1:13" ht="13.5" thickBot="1">
      <c r="A133" s="5"/>
      <c r="B133" s="5"/>
      <c r="C133" s="6"/>
      <c r="D133" s="7"/>
      <c r="E133" s="162" t="s">
        <v>3</v>
      </c>
      <c r="F133" s="162"/>
      <c r="G133" s="163" t="s">
        <v>74</v>
      </c>
      <c r="H133" s="163"/>
      <c r="I133" s="163"/>
      <c r="J133" s="163"/>
      <c r="K133" s="67"/>
      <c r="L133" s="12"/>
      <c r="M133" s="132"/>
    </row>
    <row r="134" spans="1:13" ht="13.5" thickBot="1">
      <c r="A134" s="46" t="s">
        <v>4</v>
      </c>
      <c r="B134" s="143" t="s">
        <v>94</v>
      </c>
      <c r="C134" s="149" t="s">
        <v>5</v>
      </c>
      <c r="D134" s="164" t="s">
        <v>6</v>
      </c>
      <c r="E134" s="151" t="s">
        <v>7</v>
      </c>
      <c r="F134" s="147" t="s">
        <v>8</v>
      </c>
      <c r="G134" s="151" t="s">
        <v>81</v>
      </c>
      <c r="H134" s="147" t="s">
        <v>9</v>
      </c>
      <c r="I134" s="151" t="s">
        <v>8</v>
      </c>
      <c r="J134" s="153" t="s">
        <v>10</v>
      </c>
      <c r="K134" s="155" t="s">
        <v>11</v>
      </c>
      <c r="L134" s="157" t="s">
        <v>12</v>
      </c>
      <c r="M134" s="132"/>
    </row>
    <row r="135" spans="1:13" ht="12.75">
      <c r="A135" s="130" t="s">
        <v>13</v>
      </c>
      <c r="B135" s="187"/>
      <c r="C135" s="188"/>
      <c r="D135" s="189"/>
      <c r="E135" s="190"/>
      <c r="F135" s="191"/>
      <c r="G135" s="190"/>
      <c r="H135" s="191"/>
      <c r="I135" s="190"/>
      <c r="J135" s="192"/>
      <c r="K135" s="193"/>
      <c r="L135" s="194"/>
      <c r="M135" s="132"/>
    </row>
    <row r="136" spans="1:13" ht="33.75" customHeight="1">
      <c r="A136" s="131">
        <v>602</v>
      </c>
      <c r="B136" s="131" t="s">
        <v>182</v>
      </c>
      <c r="C136" s="131" t="s">
        <v>183</v>
      </c>
      <c r="D136" s="41" t="s">
        <v>27</v>
      </c>
      <c r="E136" s="135">
        <v>3282</v>
      </c>
      <c r="F136" s="92"/>
      <c r="G136" s="90"/>
      <c r="H136" s="90"/>
      <c r="I136" s="90"/>
      <c r="J136" s="92"/>
      <c r="K136" s="93">
        <f>SUM(E136:F136)-SUM(G136:J136)</f>
        <v>3282</v>
      </c>
      <c r="L136" s="53"/>
      <c r="M136" s="132">
        <v>1</v>
      </c>
    </row>
    <row r="137" spans="1:13" ht="33.75" customHeight="1">
      <c r="A137" s="131">
        <v>102</v>
      </c>
      <c r="B137" s="131" t="s">
        <v>188</v>
      </c>
      <c r="C137" s="131" t="s">
        <v>187</v>
      </c>
      <c r="D137" s="41" t="s">
        <v>27</v>
      </c>
      <c r="E137" s="135">
        <v>2520</v>
      </c>
      <c r="F137" s="92"/>
      <c r="G137" s="90"/>
      <c r="H137" s="90"/>
      <c r="I137" s="90"/>
      <c r="J137" s="92"/>
      <c r="K137" s="93">
        <f>SUM(E137:F137)-SUM(G137:J137)</f>
        <v>2520</v>
      </c>
      <c r="L137" s="53"/>
      <c r="M137" s="132">
        <v>1</v>
      </c>
    </row>
    <row r="138" spans="1:13" ht="33.75" customHeight="1">
      <c r="A138" s="131">
        <v>102</v>
      </c>
      <c r="B138" s="131" t="s">
        <v>189</v>
      </c>
      <c r="C138" s="131" t="s">
        <v>190</v>
      </c>
      <c r="D138" s="41" t="s">
        <v>45</v>
      </c>
      <c r="E138" s="135">
        <v>5597</v>
      </c>
      <c r="F138" s="92"/>
      <c r="G138" s="90"/>
      <c r="H138" s="90"/>
      <c r="I138" s="90"/>
      <c r="J138" s="92"/>
      <c r="K138" s="93">
        <f>SUM(E138:F138)-SUM(G138:J138)</f>
        <v>5597</v>
      </c>
      <c r="L138" s="53"/>
      <c r="M138" s="132">
        <v>1</v>
      </c>
    </row>
    <row r="139" spans="4:13" ht="13.5" thickBot="1">
      <c r="D139" s="48" t="s">
        <v>30</v>
      </c>
      <c r="E139" s="113">
        <f>SUM(E136:E138)</f>
        <v>11399</v>
      </c>
      <c r="F139" s="113">
        <f aca="true" t="shared" si="14" ref="F139:K139">SUM(F136:F138)</f>
        <v>0</v>
      </c>
      <c r="G139" s="113">
        <f t="shared" si="14"/>
        <v>0</v>
      </c>
      <c r="H139" s="113">
        <f t="shared" si="14"/>
        <v>0</v>
      </c>
      <c r="I139" s="113">
        <f t="shared" si="14"/>
        <v>0</v>
      </c>
      <c r="J139" s="113">
        <f t="shared" si="14"/>
        <v>0</v>
      </c>
      <c r="K139" s="113">
        <f t="shared" si="14"/>
        <v>11399</v>
      </c>
      <c r="M139" s="132">
        <f>SUM(M9:M138)</f>
        <v>74</v>
      </c>
    </row>
    <row r="140" ht="12.75">
      <c r="M140" s="132"/>
    </row>
    <row r="141" spans="5:13" ht="12.75">
      <c r="E141" s="18">
        <f aca="true" t="shared" si="15" ref="E141:K141">E22+E45+E72+E98+E125+E139</f>
        <v>261689</v>
      </c>
      <c r="F141" s="18">
        <f t="shared" si="15"/>
        <v>0</v>
      </c>
      <c r="G141" s="18">
        <f t="shared" si="15"/>
        <v>0</v>
      </c>
      <c r="H141" s="18">
        <f t="shared" si="15"/>
        <v>1450</v>
      </c>
      <c r="I141" s="18">
        <f t="shared" si="15"/>
        <v>0</v>
      </c>
      <c r="J141" s="18">
        <f t="shared" si="15"/>
        <v>0</v>
      </c>
      <c r="K141" s="18">
        <f t="shared" si="15"/>
        <v>260239</v>
      </c>
      <c r="M141" s="133"/>
    </row>
    <row r="142" spans="4:13" ht="12.75">
      <c r="D142" s="129" t="s">
        <v>166</v>
      </c>
      <c r="E142" s="127">
        <f>E141+F141</f>
        <v>261689</v>
      </c>
      <c r="F142" s="126"/>
      <c r="H142" s="129" t="s">
        <v>167</v>
      </c>
      <c r="J142" s="128">
        <f>G141+H141+I141+J141</f>
        <v>1450</v>
      </c>
      <c r="M142" s="31"/>
    </row>
    <row r="143" ht="12.75">
      <c r="M143" s="31"/>
    </row>
    <row r="144" ht="12.75">
      <c r="M144" s="31"/>
    </row>
    <row r="145" spans="7:13" ht="12.75">
      <c r="G145" s="61"/>
      <c r="H145" s="62"/>
      <c r="I145" s="62"/>
      <c r="J145" s="62"/>
      <c r="K145" s="73"/>
      <c r="L145" s="63"/>
      <c r="M145" s="64"/>
    </row>
    <row r="146" spans="7:13" ht="12.75">
      <c r="G146" s="61"/>
      <c r="H146" s="65"/>
      <c r="I146" s="62"/>
      <c r="J146" s="62"/>
      <c r="K146" s="73"/>
      <c r="L146" s="63"/>
      <c r="M146" s="63"/>
    </row>
    <row r="147" spans="7:13" ht="12.75">
      <c r="G147" s="61" t="s">
        <v>82</v>
      </c>
      <c r="H147" s="62" t="s">
        <v>58</v>
      </c>
      <c r="I147" s="62" t="s">
        <v>59</v>
      </c>
      <c r="J147" s="62"/>
      <c r="K147" s="73"/>
      <c r="L147" s="63"/>
      <c r="M147" s="64"/>
    </row>
    <row r="148" spans="7:13" ht="12.75">
      <c r="G148" s="61"/>
      <c r="H148" s="62"/>
      <c r="I148" s="62"/>
      <c r="J148" s="62"/>
      <c r="K148" s="73"/>
      <c r="L148" s="63"/>
      <c r="M148" s="63"/>
    </row>
    <row r="149" spans="7:13" ht="12.75">
      <c r="G149" s="61"/>
      <c r="H149" s="62"/>
      <c r="I149" s="62"/>
      <c r="J149" s="62"/>
      <c r="K149" s="73"/>
      <c r="L149" s="64"/>
      <c r="M149" s="63"/>
    </row>
    <row r="150" spans="5:13" ht="12.75">
      <c r="E150"/>
      <c r="G150" s="63"/>
      <c r="H150" s="63"/>
      <c r="I150" s="63"/>
      <c r="J150" s="63"/>
      <c r="K150" s="61"/>
      <c r="L150" s="63"/>
      <c r="M150" s="63"/>
    </row>
    <row r="151" spans="7:13" ht="12.75">
      <c r="G151" s="61"/>
      <c r="H151" s="62" t="s">
        <v>84</v>
      </c>
      <c r="I151" s="62"/>
      <c r="J151" s="62"/>
      <c r="K151" s="73"/>
      <c r="L151" s="63"/>
      <c r="M151" s="63"/>
    </row>
    <row r="152" spans="7:13" ht="12.75">
      <c r="G152" s="61"/>
      <c r="H152" s="62"/>
      <c r="I152" s="62"/>
      <c r="J152" s="62"/>
      <c r="K152" s="74"/>
      <c r="L152" s="63"/>
      <c r="M152" s="63"/>
    </row>
    <row r="153" spans="7:13" ht="12.75">
      <c r="G153" s="61"/>
      <c r="H153" s="62"/>
      <c r="I153" s="62"/>
      <c r="J153" s="62"/>
      <c r="K153" s="73"/>
      <c r="L153" s="63"/>
      <c r="M153" s="63"/>
    </row>
    <row r="157" spans="3:4" ht="12.75">
      <c r="C157" s="19" t="s">
        <v>60</v>
      </c>
      <c r="D157" s="20">
        <f>E17+E18+E19+E20+E21+E33+E34+E35+E36+E37+E38+E64+E65+E66+E67+E68+E69+E70+E71+E84+E85+E86+E87+E88+E89+E92+E93+E94+E95+E96+E97+E110+E112+E113+E114+E115+E117+E118+E120+E121+E122+E123+E137</f>
        <v>120029</v>
      </c>
    </row>
    <row r="158" spans="3:4" ht="12.75">
      <c r="C158" s="21" t="s">
        <v>61</v>
      </c>
      <c r="D158" s="22">
        <f>E39+E40+E41+E42+E43+E44+E55+E56+E57+E58+E59+E60+E61+E62+E63+E111+E116+E124+E136</f>
        <v>76484</v>
      </c>
    </row>
    <row r="159" spans="3:4" ht="12.75">
      <c r="C159" s="23" t="s">
        <v>62</v>
      </c>
      <c r="D159" s="24">
        <f>E9++E10+E11+E12+E13+E14+E15+E16+E90+E91+E119+E138</f>
        <v>65176</v>
      </c>
    </row>
    <row r="160" spans="3:4" ht="12.75">
      <c r="C160" s="25" t="s">
        <v>63</v>
      </c>
      <c r="D160" s="26">
        <v>0</v>
      </c>
    </row>
    <row r="162" spans="4:11" ht="12.75">
      <c r="D162" s="115">
        <f>SUM(D157:D161)</f>
        <v>261689</v>
      </c>
      <c r="E162" s="1">
        <f>D162+F141</f>
        <v>261689</v>
      </c>
      <c r="F162" s="31"/>
      <c r="K162" s="75"/>
    </row>
    <row r="239" ht="12.75">
      <c r="K239" s="71" t="s">
        <v>92</v>
      </c>
    </row>
  </sheetData>
  <sheetProtection selectLockedCells="1" selectUnlockedCells="1"/>
  <mergeCells count="96">
    <mergeCell ref="G134:G135"/>
    <mergeCell ref="H134:H135"/>
    <mergeCell ref="I134:I135"/>
    <mergeCell ref="J134:J135"/>
    <mergeCell ref="K134:K135"/>
    <mergeCell ref="L134:L135"/>
    <mergeCell ref="D128:H128"/>
    <mergeCell ref="D129:H129"/>
    <mergeCell ref="D130:H130"/>
    <mergeCell ref="E133:F133"/>
    <mergeCell ref="G133:J133"/>
    <mergeCell ref="B134:B135"/>
    <mergeCell ref="C134:C135"/>
    <mergeCell ref="D134:D135"/>
    <mergeCell ref="E134:E135"/>
    <mergeCell ref="F134:F135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81:C82"/>
    <mergeCell ref="D81:D82"/>
    <mergeCell ref="E81:E82"/>
    <mergeCell ref="F81:F82"/>
    <mergeCell ref="G81:G82"/>
    <mergeCell ref="D1:H1"/>
    <mergeCell ref="D2:H2"/>
    <mergeCell ref="D3:H3"/>
    <mergeCell ref="E29:F29"/>
    <mergeCell ref="G29:J29"/>
    <mergeCell ref="H81:H82"/>
    <mergeCell ref="I81:I82"/>
    <mergeCell ref="J81:J82"/>
    <mergeCell ref="K81:K82"/>
    <mergeCell ref="L81:L82"/>
    <mergeCell ref="D75:H75"/>
    <mergeCell ref="D76:H76"/>
    <mergeCell ref="D77:H77"/>
    <mergeCell ref="E80:F80"/>
    <mergeCell ref="G80:J80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7:I108"/>
    <mergeCell ref="J107:J108"/>
    <mergeCell ref="K107:K108"/>
    <mergeCell ref="L107:L108"/>
    <mergeCell ref="D101:H101"/>
    <mergeCell ref="D102:H102"/>
    <mergeCell ref="D103:H103"/>
    <mergeCell ref="E106:F106"/>
    <mergeCell ref="G106:J106"/>
    <mergeCell ref="D107:D108"/>
    <mergeCell ref="B6:B7"/>
    <mergeCell ref="B30:B31"/>
    <mergeCell ref="B52:B53"/>
    <mergeCell ref="B81:B82"/>
    <mergeCell ref="B107:B108"/>
    <mergeCell ref="H107:H108"/>
    <mergeCell ref="C107:C108"/>
    <mergeCell ref="E107:E108"/>
    <mergeCell ref="F107:F108"/>
    <mergeCell ref="G107:G108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HP</cp:lastModifiedBy>
  <cp:lastPrinted>2019-07-11T15:09:51Z</cp:lastPrinted>
  <dcterms:created xsi:type="dcterms:W3CDTF">2014-09-04T19:53:31Z</dcterms:created>
  <dcterms:modified xsi:type="dcterms:W3CDTF">2019-07-26T17:59:08Z</dcterms:modified>
  <cp:category/>
  <cp:version/>
  <cp:contentType/>
  <cp:contentStatus/>
</cp:coreProperties>
</file>